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vetka\Desktop\"/>
    </mc:Choice>
  </mc:AlternateContent>
  <xr:revisionPtr revIDLastSave="0" documentId="13_ncr:1_{54F3C89E-5B14-420A-9ED8-4465AEDF81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5_5_Модульные ограждения GL" sheetId="2" r:id="rId1"/>
    <sheet name="Лист1" sheetId="1" r:id="rId2"/>
  </sheets>
  <externalReferences>
    <externalReference r:id="rId3"/>
  </externalReferences>
  <definedNames>
    <definedName name="AAVKC">'[1]5_1_ЗАБОРЫ'!$A$139:$A$141</definedName>
    <definedName name="B_UpakFalz">0</definedName>
    <definedName name="B_UpakMS">0</definedName>
    <definedName name="Belarus">0.03576</definedName>
    <definedName name="Belarusclplus">0</definedName>
    <definedName name="Belaruskv">0</definedName>
    <definedName name="BelarusUno">0</definedName>
    <definedName name="Classic_Atl">[1]Цены!$X$8</definedName>
    <definedName name="Classic_Atl_a">[1]Цены!$Z$8</definedName>
    <definedName name="Classic_Dr">[1]Цены!$AP$8</definedName>
    <definedName name="Classic_Pe04">[1]Цены!$BD$8</definedName>
    <definedName name="Classic_Pe045">[1]Цены!$BB$8</definedName>
    <definedName name="Classic_PeMatt04">[1]Цены!$BF$8</definedName>
    <definedName name="Classic_Pt">[1]Цены!$F$8</definedName>
    <definedName name="Classic_PtRF">[1]Цены!$L$8</definedName>
    <definedName name="Classic_Pur">[1]Цены!$AD$8</definedName>
    <definedName name="Classic_PurLiteMatt">[1]Цены!$AF$8</definedName>
    <definedName name="Classic_PurLiteMatt_a">[1]Цены!$AH$8</definedName>
    <definedName name="Classic_PurMatt">[1]Цены!$AB$8</definedName>
    <definedName name="Classic_Q">[1]Цены!$P$8</definedName>
    <definedName name="Classic_Ql">[1]Цены!$R$8</definedName>
    <definedName name="Classic_QproMatt">[1]Цены!$N$8</definedName>
    <definedName name="Classic_Sat">[1]Цены!$AR$8</definedName>
    <definedName name="Classic_SatMatt">[1]Цены!$AL$8</definedName>
    <definedName name="Classic_SatMatt_a">[1]Цены!$AN$8</definedName>
    <definedName name="Classic_Sf">[1]Цены!$H$8</definedName>
    <definedName name="Classic_Sf_a">[1]Цены!$J$8</definedName>
    <definedName name="Classic_StBarhat">[1]Цены!$AJ$8</definedName>
    <definedName name="Classic_Vel">[1]Цены!$T$8</definedName>
    <definedName name="Classic_Vel_a">[1]Цены!$V$8</definedName>
    <definedName name="Falz2_Atl">[1]Цены!$X$12</definedName>
    <definedName name="Falz2_Atl_a">[1]Цены!$Z$12</definedName>
    <definedName name="Falz2_Dr">[1]Цены!$AP$12</definedName>
    <definedName name="Falz2_Pe045">[1]Цены!$BB$12</definedName>
    <definedName name="Falz2_Pe07">[1]Цены!$AZ$12</definedName>
    <definedName name="Falz2_Pt">[1]Цены!$F$12</definedName>
    <definedName name="Falz2_Pur">[1]Цены!$AD$12</definedName>
    <definedName name="Falz2_PurMatt">[1]Цены!$AB$12</definedName>
    <definedName name="Falz2_Q">[1]Цены!$P$12</definedName>
    <definedName name="Falz2_Ql">[1]Цены!$R$12</definedName>
    <definedName name="Falz2_QproMatt">[1]Цены!$N$12</definedName>
    <definedName name="Falz2_Sat">[1]Цены!$AR$12</definedName>
    <definedName name="Falz2_SatMatt">[1]Цены!$AL$12</definedName>
    <definedName name="Falz2_SatMatt_a">[1]Цены!$AN$12</definedName>
    <definedName name="Falz2_Sf">[1]Цены!$H$12</definedName>
    <definedName name="Falz2_Sf_a">[1]Цены!$J$12</definedName>
    <definedName name="Falz2_StBarhat">[1]Цены!$AJ$12</definedName>
    <definedName name="Falz2_Vel">[1]Цены!$T$12</definedName>
    <definedName name="Falz2_Vel_a">[1]Цены!$V$12</definedName>
    <definedName name="Falz2_Zn055">[1]Цены!$BX$12</definedName>
    <definedName name="Falz2_Zn07">[1]Цены!$BZ$12</definedName>
    <definedName name="Kamea_Atl">[1]Цены!$X$6</definedName>
    <definedName name="Kamea_Atl_a">[1]Цены!$Z$6</definedName>
    <definedName name="Kamea_Dr">[1]Цены!$AP$6</definedName>
    <definedName name="Kamea_Pe045">[1]Цены!$BB$6</definedName>
    <definedName name="Kamea_Pt">[1]Цены!$F$6</definedName>
    <definedName name="Kamea_Pur">[1]Цены!$AD$6</definedName>
    <definedName name="Kamea_PurLiteMatt">[1]Цены!$AF$6</definedName>
    <definedName name="Kamea_PurLiteMatt_a">[1]Цены!$AH$6</definedName>
    <definedName name="Kamea_PurMatt">[1]Цены!$AB$6</definedName>
    <definedName name="Kamea_Q">[1]Цены!$P$6</definedName>
    <definedName name="Kamea_Ql">[1]Цены!$R$6</definedName>
    <definedName name="Kamea_QproMatt">[1]Цены!$N$6</definedName>
    <definedName name="Kamea_Sat">[1]Цены!$AR$6</definedName>
    <definedName name="Kamea_SatMatt">[1]Цены!$AL$6</definedName>
    <definedName name="Kamea_SatMatt_a">[1]Цены!$AN$6</definedName>
    <definedName name="Kamea_Sf">[1]Цены!$H$6</definedName>
    <definedName name="Kamea_Sf_a">[1]Цены!$J$6</definedName>
    <definedName name="Kamea_StBarhat">[1]Цены!$AJ$6</definedName>
    <definedName name="Kamea_Vel">[1]Цены!$T$6</definedName>
    <definedName name="Kamea_Vel_a">[1]Цены!$V$6</definedName>
    <definedName name="Klik_Atl">[1]Цены!$X$14</definedName>
    <definedName name="Klik_Atl_a">[1]Цены!$Z$14</definedName>
    <definedName name="Klik_Dr">[1]Цены!$AP$14</definedName>
    <definedName name="Klik_mini_Atl">[1]Цены!$X$15</definedName>
    <definedName name="Klik_mini_Atl_a">[1]Цены!$Z$15</definedName>
    <definedName name="Klik_mini_Dr">[1]Цены!$AP$15</definedName>
    <definedName name="Klik_mini_Pe045">[1]Цены!$BB$15</definedName>
    <definedName name="Klik_mini_Pe07">[1]Цены!$AZ$15</definedName>
    <definedName name="Klik_mini_Pt">[1]Цены!$F$15</definedName>
    <definedName name="Klik_mini_Q">[1]Цены!$P$15</definedName>
    <definedName name="Klik_mini_Ql">[1]Цены!$R$15</definedName>
    <definedName name="Klik_mini_QproMatt">[1]Цены!$N$15</definedName>
    <definedName name="Klik_mini_Sat">[1]Цены!$AR$15</definedName>
    <definedName name="Klik_mini_SatMatt">[1]Цены!$AL$15</definedName>
    <definedName name="Klik_mini_SatMatt_a">[1]Цены!$AN$15</definedName>
    <definedName name="Klik_mini_Sf">[1]Цены!$H$15</definedName>
    <definedName name="Klik_mini_Sf_a">[1]Цены!$J$15</definedName>
    <definedName name="Klik_mini_StBarhat">[1]Цены!$AJ$15</definedName>
    <definedName name="Klik_mini_Vel">[1]Цены!$T$15</definedName>
    <definedName name="Klik_mini_Vel_a">[1]Цены!$V$15</definedName>
    <definedName name="Klik_mini_Zn055">[1]Цены!$BX$15</definedName>
    <definedName name="Klik_mini_Zn07">[1]Цены!$BZ$15</definedName>
    <definedName name="Klik_Pe045">[1]Цены!$BB$14</definedName>
    <definedName name="Klik_Pe07">[1]Цены!$AZ$14</definedName>
    <definedName name="Klik_Pt">[1]Цены!$F$14</definedName>
    <definedName name="Klik_Q">[1]Цены!$P$14</definedName>
    <definedName name="Klik_Ql">[1]Цены!$R$14</definedName>
    <definedName name="Klik_QproMatt">[1]Цены!$N$14</definedName>
    <definedName name="Klik_Sat">[1]Цены!$AR$14</definedName>
    <definedName name="Klik_SatMatt">[1]Цены!$AL$14</definedName>
    <definedName name="Klik_SatMatt_a">[1]Цены!$AN$14</definedName>
    <definedName name="Klik_Sf">[1]Цены!$H$14</definedName>
    <definedName name="Klik_Sf_a">[1]Цены!$J$14</definedName>
    <definedName name="Klik_StBarhat">[1]Цены!$AJ$14</definedName>
    <definedName name="Klik_Vel">[1]Цены!$T$14</definedName>
    <definedName name="Klik_Vel_a">[1]Цены!$V$14</definedName>
    <definedName name="Klik_Zn055">[1]Цены!$BX$14</definedName>
    <definedName name="Klik_Zn07">[1]Цены!$BZ$14</definedName>
    <definedName name="KlikPro_Atl">[1]Цены!$X$13</definedName>
    <definedName name="KlikPro_Atl_a">[1]Цены!$Z$13</definedName>
    <definedName name="KlikPro_Dr">[1]Цены!$AP$13</definedName>
    <definedName name="KlikPro_Pe045">[1]Цены!$BB$13</definedName>
    <definedName name="KlikPro_Pt">[1]Цены!$F$13</definedName>
    <definedName name="KlikPro_Pur">[1]Цены!$AD$13</definedName>
    <definedName name="KlikPro_PurMatt">[1]Цены!$AB$13</definedName>
    <definedName name="KlikPro_Q">[1]Цены!$P$13</definedName>
    <definedName name="KlikPro_Ql">[1]Цены!$R$13</definedName>
    <definedName name="KlikPro_QproMatt">[1]Цены!$N$13</definedName>
    <definedName name="KlikPro_Sat">[1]Цены!$AR$13</definedName>
    <definedName name="KlikPro_SatMatt">[1]Цены!$AL$13</definedName>
    <definedName name="KlikPro_SatMatt_a">[1]Цены!$AN$13</definedName>
    <definedName name="KlikPro_Sf">[1]Цены!$H$13</definedName>
    <definedName name="KlikPro_Sf_a">[1]Цены!$J$13</definedName>
    <definedName name="KlikPro_StBarhat">[1]Цены!$AJ$13</definedName>
    <definedName name="KlikPro_Vel">[1]Цены!$T$13</definedName>
    <definedName name="KlikPro_Vel_a">[1]Цены!$V$13</definedName>
    <definedName name="KlikPro_Zn045">[1]Цены!$BT$13</definedName>
    <definedName name="KlikPro_Zn05">[1]Цены!$BV$13</definedName>
    <definedName name="KlikPro_Zn055">[1]Цены!$BX$13</definedName>
    <definedName name="Kredo_Atl">[1]Цены!$X$7</definedName>
    <definedName name="Kredo_Atl_a">[1]Цены!$Z$7</definedName>
    <definedName name="Kredo_Dr">[1]Цены!$AP$7</definedName>
    <definedName name="Kredo_Pe045">[1]Цены!$BB$7</definedName>
    <definedName name="Kredo_Pt">[1]Цены!$F$7</definedName>
    <definedName name="Kredo_Pur">[1]Цены!$AD$7</definedName>
    <definedName name="Kredo_PurLiteMatt">[1]Цены!$AF$7</definedName>
    <definedName name="Kredo_PurLiteMatt_a">[1]Цены!$AH$7</definedName>
    <definedName name="Kredo_PurMatt">[1]Цены!$AB$7</definedName>
    <definedName name="Kredo_Q">[1]Цены!$P$7</definedName>
    <definedName name="Kredo_Ql">[1]Цены!$R$7</definedName>
    <definedName name="Kredo_QproMatt">[1]Цены!$N$7</definedName>
    <definedName name="Kredo_Sat">[1]Цены!$AR$7</definedName>
    <definedName name="Kredo_SatMatt">[1]Цены!$AL$7</definedName>
    <definedName name="Kredo_SatMatt_a">[1]Цены!$AN$7</definedName>
    <definedName name="Kredo_Sf">[1]Цены!$H$7</definedName>
    <definedName name="Kredo_Sf_a">[1]Цены!$J$7</definedName>
    <definedName name="Kredo_StBarhat">[1]Цены!$AJ$7</definedName>
    <definedName name="Kredo_Vel">[1]Цены!$T$7</definedName>
    <definedName name="Kredo_Vel_a">[1]Цены!$V$7</definedName>
    <definedName name="KvintaPl_Atl">[1]Цены!$X$4</definedName>
    <definedName name="KvintaPl_Atl_a">[1]Цены!$Z$4</definedName>
    <definedName name="KvintaPl_Dr">[1]Цены!$AP$4</definedName>
    <definedName name="KvintaPl_Pe045">[1]Цены!$BB$4</definedName>
    <definedName name="KvintaPl_Pt">[1]Цены!$F$4</definedName>
    <definedName name="KvintaPl_Pur">[1]Цены!$AD$4</definedName>
    <definedName name="KvintaPl_PurLiteMatt">[1]Цены!$AF$4</definedName>
    <definedName name="KvintaPl_PurLiteMatt_a">[1]Цены!$AH$4</definedName>
    <definedName name="KvintaPl_PurMatt">[1]Цены!$AB$4</definedName>
    <definedName name="KvintaPl_Q">[1]Цены!$P$4</definedName>
    <definedName name="KvintaPl_Ql">[1]Цены!$R$4</definedName>
    <definedName name="KvintaPl_QproMatt">[1]Цены!$N$4</definedName>
    <definedName name="KvintaPl_Sat">[1]Цены!$AR$4</definedName>
    <definedName name="KvintaPl_SatMatt">[1]Цены!$AL$4</definedName>
    <definedName name="KvintaPl_SatMatt_a">[1]Цены!$AN$4</definedName>
    <definedName name="KvintaPl_Sf">[1]Цены!$H$4</definedName>
    <definedName name="KvintaPl_Sf_a">[1]Цены!$J$4</definedName>
    <definedName name="KvintaPl_StBarhat">[1]Цены!$AJ$4</definedName>
    <definedName name="KvintaPl_Vel">[1]Цены!$T$4</definedName>
    <definedName name="KvintaPl_Vel_a">[1]Цены!$V$4</definedName>
    <definedName name="KvintaUno_Atl">[1]Цены!$X$5</definedName>
    <definedName name="KvintaUno_Atl_a">[1]Цены!$Z$5</definedName>
    <definedName name="KvintaUno_Dr">[1]Цены!$AP$5</definedName>
    <definedName name="KvintaUno_Pe045">[1]Цены!$BB$5</definedName>
    <definedName name="KvintaUno_Pt">[1]Цены!$F$5</definedName>
    <definedName name="KvintaUno_Pur">[1]Цены!$AD$5</definedName>
    <definedName name="KvintaUno_PurLiteMatt">[1]Цены!$AF$5</definedName>
    <definedName name="KvintaUno_PurLiteMatt_a">[1]Цены!$AH$5</definedName>
    <definedName name="KvintaUno_PurMatt">[1]Цены!$AB$5</definedName>
    <definedName name="KvintaUno_Q">[1]Цены!$P$5</definedName>
    <definedName name="KvintaUno_Ql">[1]Цены!$R$5</definedName>
    <definedName name="KvintaUno_QproMatt">[1]Цены!$N$5</definedName>
    <definedName name="KvintaUno_Sat">[1]Цены!$AR$5</definedName>
    <definedName name="KvintaUno_SatMatt">[1]Цены!$AL$5</definedName>
    <definedName name="KvintaUno_SatMatt_a">[1]Цены!$AN$5</definedName>
    <definedName name="KvintaUno_Sf">[1]Цены!$H$5</definedName>
    <definedName name="KvintaUno_Sf_a">[1]Цены!$J$5</definedName>
    <definedName name="KvintaUno_StBarhat">[1]Цены!$AJ$5</definedName>
    <definedName name="KvintaUno_Vel">[1]Цены!$T$5</definedName>
    <definedName name="KvintaUno_Vel_a">[1]Цены!$V$5</definedName>
    <definedName name="List_Atl">[1]Цены!$X$27</definedName>
    <definedName name="List_Atl_a">[1]Цены!$Z$27</definedName>
    <definedName name="List_dachPr">[1]Цены!$BH$27</definedName>
    <definedName name="List_Dr">[1]Цены!$AP$27</definedName>
    <definedName name="List_Pe04">[1]Цены!$BD$27</definedName>
    <definedName name="List_Pe045">[1]Цены!$BB$27</definedName>
    <definedName name="List_Pe04dp">[1]Цены!$AV$27</definedName>
    <definedName name="List_Pe07">[1]Цены!$AZ$27</definedName>
    <definedName name="List_Pe08">[1]Цены!$AX$27</definedName>
    <definedName name="List_PEdp">[1]Цены!$AT$27</definedName>
    <definedName name="List_PeMatt04">[1]Цены!$BF$27</definedName>
    <definedName name="List_Pt">[1]Цены!$F$27</definedName>
    <definedName name="List_Ptdp">[1]Цены!$D$27</definedName>
    <definedName name="List_PtRF">[1]Цены!$L$27</definedName>
    <definedName name="List_Pur">[1]Цены!$AD$27</definedName>
    <definedName name="List_PurLiteMatt">[1]Цены!$AF$27</definedName>
    <definedName name="List_PurLiteMatt_a">[1]Цены!$AH$27</definedName>
    <definedName name="List_PurMatt">[1]Цены!$AB$27</definedName>
    <definedName name="List_Q">[1]Цены!$P$27</definedName>
    <definedName name="List_Ql">[1]Цены!$R$27</definedName>
    <definedName name="List_QproMatt">[1]Цены!$N$27</definedName>
    <definedName name="List_Sat">[1]Цены!$AR$27</definedName>
    <definedName name="List_SatMatt">[1]Цены!$AL$27</definedName>
    <definedName name="List_SatMatt_a">[1]Цены!$AN$27</definedName>
    <definedName name="List_Sf">[1]Цены!$H$27</definedName>
    <definedName name="List_Sf_a">[1]Цены!$J$27</definedName>
    <definedName name="List_StBarhat">[1]Цены!$AJ$27</definedName>
    <definedName name="List_Vel">[1]Цены!$T$27</definedName>
    <definedName name="List_Vel_a">[1]Цены!$V$27</definedName>
    <definedName name="List_Zn035">[1]Цены!$BP$27</definedName>
    <definedName name="List_Zn04">[1]Цены!$BR$27</definedName>
    <definedName name="List_Zn045">[1]Цены!$BT$27</definedName>
    <definedName name="List_Zn05">[1]Цены!$BV$27</definedName>
    <definedName name="List_Zn055">[1]Цены!$BX$27</definedName>
    <definedName name="List_Zn07">[1]Цены!$BZ$27</definedName>
    <definedName name="List_Zn08">[1]Цены!$CB$27</definedName>
    <definedName name="List_Zn09">[1]Цены!$CD$27</definedName>
    <definedName name="Modern_Dr">[1]Цены!$AP$9</definedName>
    <definedName name="Modern_Pe04">[1]Цены!$BD$9</definedName>
    <definedName name="Modern_Pe045">[1]Цены!$BB$9</definedName>
    <definedName name="Modern_PeMatt04">[1]Цены!$BF$9</definedName>
    <definedName name="NLRHE">'[1]5_1_ЗАБОРЫ'!$A$145:$A$151</definedName>
    <definedName name="OMXNN">'[1]5_1_ЗАБОРЫ'!$A$121:$A$134</definedName>
    <definedName name="PnC10_Atl">[1]Цены!$X$18</definedName>
    <definedName name="PnC10_Atl_a">[1]Цены!$Z$18</definedName>
    <definedName name="PnC10_dachPr">[1]Цены!$BH$18</definedName>
    <definedName name="PnC10_Dr">[1]Цены!$AP$18</definedName>
    <definedName name="PnC10_Pe04">[1]Цены!$BD$18</definedName>
    <definedName name="PnC10_Pe045">[1]Цены!$BB$18</definedName>
    <definedName name="PnC10_Pe04dp">[1]Цены!$AV$18</definedName>
    <definedName name="PnC10_Pe07">[1]Цены!$AZ$18</definedName>
    <definedName name="PnC10_PEdp">[1]Цены!$AT$18</definedName>
    <definedName name="PnC10_PeMatt04">[1]Цены!$BF$18</definedName>
    <definedName name="PnC10_Pt">[1]Цены!$F$18</definedName>
    <definedName name="PnC10_Ptdp">[1]Цены!$D$18</definedName>
    <definedName name="PnC10_PtRF">[1]Цены!$L$18</definedName>
    <definedName name="PnC10_Pur">[1]Цены!$AD$18</definedName>
    <definedName name="PnC10_PurLiteMatt">[1]Цены!$AF$18</definedName>
    <definedName name="PnC10_PurLiteMatt_a">[1]Цены!$AH$18</definedName>
    <definedName name="PnC10_PurMatt">[1]Цены!$AB$18</definedName>
    <definedName name="PnC10_Q">[1]Цены!$P$18</definedName>
    <definedName name="PnC10_Ql">[1]Цены!$R$18</definedName>
    <definedName name="PnC10_QproMatt">[1]Цены!$N$18</definedName>
    <definedName name="PnC10_Sat">[1]Цены!$AR$18</definedName>
    <definedName name="PnC10_SatMatt">[1]Цены!$AL$18</definedName>
    <definedName name="PnC10_SatMatt_a">[1]Цены!$AN$18</definedName>
    <definedName name="PnC10_Sf">[1]Цены!$H$18</definedName>
    <definedName name="PnC10_Sf_a">[1]Цены!$J$18</definedName>
    <definedName name="PnC10_StBarhat">[1]Цены!$AJ$18</definedName>
    <definedName name="PnC10_Vel">[1]Цены!$T$18</definedName>
    <definedName name="PnC10_Vel_a">[1]Цены!$V$18</definedName>
    <definedName name="PnC10_Zn035">[1]Цены!$BP$18</definedName>
    <definedName name="PnC10_Zn04">[1]Цены!$BR$18</definedName>
    <definedName name="PnC10_Zn045">[1]Цены!$BT$18</definedName>
    <definedName name="PnC10_Zn05">[1]Цены!$BV$18</definedName>
    <definedName name="PnC10_Zn055">[1]Цены!$BX$18</definedName>
    <definedName name="PnC10_Zn07">[1]Цены!$BZ$18</definedName>
    <definedName name="PnC10f_Atl">[1]Цены!$X$19</definedName>
    <definedName name="PnC10f_Atl_a">[1]Цены!$Z$19</definedName>
    <definedName name="PnC10f_Dr">[1]Цены!$AP$19</definedName>
    <definedName name="PnC10f_Pe045">[1]Цены!$BB$19</definedName>
    <definedName name="PnC10f_Pe04dp">[1]Цены!$AV$19</definedName>
    <definedName name="PnC10f_PEdp">[1]Цены!$AT$19</definedName>
    <definedName name="PnC10f_PeMatt04">[1]Цены!$BF$19</definedName>
    <definedName name="PnC10f_Pt">[1]Цены!$F$19</definedName>
    <definedName name="PnC10f_Ptdp">[1]Цены!$D$19</definedName>
    <definedName name="PnC10f_PtRF">[1]Цены!$L$19</definedName>
    <definedName name="PnC10f_Pur">[1]Цены!$AD$19</definedName>
    <definedName name="PnC10f_PurLiteMatt">[1]Цены!$AF$19</definedName>
    <definedName name="PnC10f_PurLiteMatt_a">[1]Цены!$AH$19</definedName>
    <definedName name="PnC10f_PurMatt">[1]Цены!$AB$19</definedName>
    <definedName name="PnC10f_Q">[1]Цены!$P$19</definedName>
    <definedName name="PnC10f_Ql">[1]Цены!$R$19</definedName>
    <definedName name="PnC10f_QproMatt">[1]Цены!$N$19</definedName>
    <definedName name="PnC10f_Sat">[1]Цены!$AR$19</definedName>
    <definedName name="PnC10f_SatMatt">[1]Цены!$AL$19</definedName>
    <definedName name="PnC10f_SatMatt_a">[1]Цены!$AN$19</definedName>
    <definedName name="PnC10f_Sf">[1]Цены!$H$19</definedName>
    <definedName name="PnC10f_Sf_a">[1]Цены!$J$19</definedName>
    <definedName name="PnC10f_StBarhat">[1]Цены!$AJ$19</definedName>
    <definedName name="PnC10f_Vel">[1]Цены!$T$19</definedName>
    <definedName name="PnC10f_Vel_a">[1]Цены!$V$19</definedName>
    <definedName name="PnC10f_Zn045">[1]Цены!$BT$19</definedName>
    <definedName name="PnC10f_Zn05">[1]Цены!$BV$19</definedName>
    <definedName name="PnC20_Atl">[1]Цены!$X$20</definedName>
    <definedName name="PnC20_Atl_a">[1]Цены!$Z$20</definedName>
    <definedName name="PnC20_dachPr">[1]Цены!$BH$20</definedName>
    <definedName name="PnC20_dachSk">[1]Цены!$BJ$20</definedName>
    <definedName name="PnC20_Dr">[1]Цены!$AP$20</definedName>
    <definedName name="PnC20_Pe04">[1]Цены!$BD$20</definedName>
    <definedName name="PnC20_Pe045">[1]Цены!$BB$20</definedName>
    <definedName name="PnC20_Pe04dp">[1]Цены!$AV$20</definedName>
    <definedName name="PnC20_Pe07">[1]Цены!$AZ$20</definedName>
    <definedName name="PnC20_PEdp">[1]Цены!$AT$20</definedName>
    <definedName name="PnC20_PeMatt04">[1]Цены!$BF$20</definedName>
    <definedName name="PnC20_Pt">[1]Цены!$F$20</definedName>
    <definedName name="PnC20_Ptdp">[1]Цены!$D$20</definedName>
    <definedName name="PnC20_PtRF">[1]Цены!$L$20</definedName>
    <definedName name="PnC20_Pur">[1]Цены!$AD$20</definedName>
    <definedName name="PnC20_PurLiteMatt">[1]Цены!$AF$20</definedName>
    <definedName name="PnC20_PurLiteMatt_a">[1]Цены!$AH$20</definedName>
    <definedName name="PnC20_PurMatt">[1]Цены!$AB$20</definedName>
    <definedName name="PnC20_Q">[1]Цены!$P$20</definedName>
    <definedName name="PnC20_Ql">[1]Цены!$R$20</definedName>
    <definedName name="PnC20_QproMatt">[1]Цены!$N$20</definedName>
    <definedName name="PnC20_Sat">[1]Цены!$AR$20</definedName>
    <definedName name="PnC20_SatMatt">[1]Цены!$AL$20</definedName>
    <definedName name="PnC20_SatMatt_a">[1]Цены!$AN$20</definedName>
    <definedName name="PnC20_Sf">[1]Цены!$H$20</definedName>
    <definedName name="PnC20_Sf_a">[1]Цены!$J$20</definedName>
    <definedName name="PnC20_StBarhat">[1]Цены!$AJ$20</definedName>
    <definedName name="PnC20_Vel">[1]Цены!$T$20</definedName>
    <definedName name="PnC20_Vel_a">[1]Цены!$V$20</definedName>
    <definedName name="PnC20_Zn035">[1]Цены!$BP$20</definedName>
    <definedName name="PnC20_Zn04">[1]Цены!$BR$20</definedName>
    <definedName name="PnC20_Zn045">[1]Цены!$BT$20</definedName>
    <definedName name="PnC20_Zn05">[1]Цены!$BV$20</definedName>
    <definedName name="PnC20_Zn055">[1]Цены!$BX$20</definedName>
    <definedName name="PnC20_Zn07">[1]Цены!$BZ$20</definedName>
    <definedName name="PnC21_Atl">[1]Цены!$X$22</definedName>
    <definedName name="PnC21_Atl_a">[1]Цены!$Z$22</definedName>
    <definedName name="PnC21_Dr">[1]Цены!$AP$22</definedName>
    <definedName name="PnC21_Pe04">[1]Цены!$BD$22</definedName>
    <definedName name="PnC21_Pe045">[1]Цены!$BB$22</definedName>
    <definedName name="PnC21_Pe04dp">[1]Цены!$AV$22</definedName>
    <definedName name="PnC21_Pe07">[1]Цены!$AZ$22</definedName>
    <definedName name="PnC21_PEdp">[1]Цены!$AT$22</definedName>
    <definedName name="PnC21_PeMatt04">[1]Цены!$BF$22</definedName>
    <definedName name="PnC21_Pt">[1]Цены!$F$22</definedName>
    <definedName name="PnC21_Ptdp">[1]Цены!$D$22</definedName>
    <definedName name="PnC21_PtRF">[1]Цены!$L$22</definedName>
    <definedName name="PnC21_Pur">[1]Цены!$AD$22</definedName>
    <definedName name="PnC21_PurLiteMatt">[1]Цены!$AF$22</definedName>
    <definedName name="PnC21_PurLiteMatt_a">[1]Цены!$AH$22</definedName>
    <definedName name="PnC21_PurMatt">[1]Цены!$AB$22</definedName>
    <definedName name="PnC21_Q">[1]Цены!$P$22</definedName>
    <definedName name="PnC21_Ql">[1]Цены!$R$22</definedName>
    <definedName name="PnC21_QproMatt">[1]Цены!$N$22</definedName>
    <definedName name="PnC21_Sat">[1]Цены!$AR$22</definedName>
    <definedName name="PnC21_SatMatt">[1]Цены!$AL$22</definedName>
    <definedName name="PnC21_SatMatt_a">[1]Цены!$AN$22</definedName>
    <definedName name="PnC21_Sf">[1]Цены!$H$22</definedName>
    <definedName name="PnC21_Sf_a">[1]Цены!$J$22</definedName>
    <definedName name="PnC21_StBarhat">[1]Цены!$AJ$22</definedName>
    <definedName name="PnC21_Vel">[1]Цены!$T$22</definedName>
    <definedName name="PnC21_Vel_a">[1]Цены!$V$22</definedName>
    <definedName name="PnC21_Zn04">[1]Цены!$BR$22</definedName>
    <definedName name="PnC21_Zn045">[1]Цены!$BT$22</definedName>
    <definedName name="PnC21_Zn05">[1]Цены!$BV$22</definedName>
    <definedName name="PnC21_Zn055">[1]Цены!$BX$22</definedName>
    <definedName name="PnC21_Zn07">[1]Цены!$BZ$22</definedName>
    <definedName name="PnC8_Atl">[1]Цены!$X$16</definedName>
    <definedName name="PnC8_Atl_a">[1]Цены!$Z$16</definedName>
    <definedName name="PnC8_dachPr">[1]Цены!$BH$16</definedName>
    <definedName name="PnC8_dachPr_k">[1]Цены!$BL$16</definedName>
    <definedName name="PnC8_dachPr_tw">[1]Цены!$BN$16</definedName>
    <definedName name="PnC8_dachSk">[1]Цены!$BJ$16</definedName>
    <definedName name="PnC8_Dr">[1]Цены!$AP$16</definedName>
    <definedName name="PnC8_Pe04">[1]Цены!$BD$16</definedName>
    <definedName name="PnC8_Pe045">[1]Цены!$BB$16</definedName>
    <definedName name="PnC8_Pe04dp">[1]Цены!$AV$16</definedName>
    <definedName name="PnC8_PEdp">[1]Цены!$AT$16</definedName>
    <definedName name="PnC8_PeMatt04">[1]Цены!$BF$16</definedName>
    <definedName name="PnC8_Pt">[1]Цены!$F$16</definedName>
    <definedName name="PnC8_Ptdp">[1]Цены!$D$16</definedName>
    <definedName name="PnC8_PtRF">[1]Цены!$L$16</definedName>
    <definedName name="PnC8_Pur">[1]Цены!$AD$16</definedName>
    <definedName name="PnC8_PurLiteMatt">[1]Цены!$AF$16</definedName>
    <definedName name="PnC8_PurLiteMatt_a">[1]Цены!$AH$16</definedName>
    <definedName name="PnC8_PurMatt">[1]Цены!$AB$16</definedName>
    <definedName name="PnC8_Q">[1]Цены!$P$16</definedName>
    <definedName name="PnC8_Ql">[1]Цены!$R$16</definedName>
    <definedName name="PnC8_QproMatt">[1]Цены!$N$16</definedName>
    <definedName name="PnC8_Sat">[1]Цены!$AR$16</definedName>
    <definedName name="PnC8_SatMatt">[1]Цены!$AL$16</definedName>
    <definedName name="PnC8_SatMatt_a">[1]Цены!$AN$16</definedName>
    <definedName name="PnC8_Sf">[1]Цены!$H$16</definedName>
    <definedName name="PnC8_Sf_a">[1]Цены!$J$16</definedName>
    <definedName name="PnC8_StBarhat">[1]Цены!$AJ$16</definedName>
    <definedName name="PnC8_Vel">[1]Цены!$T$16</definedName>
    <definedName name="PnC8_Vel_a">[1]Цены!$V$16</definedName>
    <definedName name="PnC8_Zn035">[1]Цены!$BP$16</definedName>
    <definedName name="PnC8_Zn04">[1]Цены!$BR$16</definedName>
    <definedName name="PnC8_Zn045">[1]Цены!$BT$16</definedName>
    <definedName name="PnC8_Zn05">[1]Цены!$BV$16</definedName>
    <definedName name="PnC8_Zn055">[1]Цены!$BX$16</definedName>
    <definedName name="PnC8f_Atl">[1]Цены!$X$17</definedName>
    <definedName name="PnC8f_Atl_a">[1]Цены!$Z$17</definedName>
    <definedName name="PnC8f_Dr">[1]Цены!$AP$17</definedName>
    <definedName name="PnC8f_Pe04">[1]Цены!$BD$17</definedName>
    <definedName name="PnC8f_Pe045">[1]Цены!$BB$17</definedName>
    <definedName name="PnC8f_Pe04dp">[1]Цены!$AV$17</definedName>
    <definedName name="PnC8f_PEdp">[1]Цены!$AT$17</definedName>
    <definedName name="PnC8f_PeMatt04">[1]Цены!$BF$17</definedName>
    <definedName name="PnC8f_Pt">[1]Цены!$F$17</definedName>
    <definedName name="PnC8f_Ptdp">[1]Цены!$D$17</definedName>
    <definedName name="PnC8f_PtRF">[1]Цены!$L$17</definedName>
    <definedName name="PnC8f_Pur">[1]Цены!$AD$17</definedName>
    <definedName name="PnC8f_PurLiteMatt">[1]Цены!$AF$17</definedName>
    <definedName name="PnC8f_PurLiteMatt_a">[1]Цены!$AH$17</definedName>
    <definedName name="PnC8f_PurMatt">[1]Цены!$AB$17</definedName>
    <definedName name="PnC8f_Q">[1]Цены!$P$17</definedName>
    <definedName name="PnC8f_Ql">[1]Цены!$R$17</definedName>
    <definedName name="PnC8f_QproMatt">[1]Цены!$N$17</definedName>
    <definedName name="PnC8f_Sat">[1]Цены!$AR$17</definedName>
    <definedName name="PnC8f_SatMatt">[1]Цены!$AL$17</definedName>
    <definedName name="PnC8f_SatMatt_a">[1]Цены!$AN$17</definedName>
    <definedName name="PnC8f_Sf">[1]Цены!$H$17</definedName>
    <definedName name="PnC8f_Sf_a">[1]Цены!$J$17</definedName>
    <definedName name="PnC8f_StBarhat">[1]Цены!$AJ$17</definedName>
    <definedName name="PnC8f_Vel">[1]Цены!$T$17</definedName>
    <definedName name="PnC8f_Vel_a">[1]Цены!$V$17</definedName>
    <definedName name="PnC8f_Zn045">[1]Цены!$BT$17</definedName>
    <definedName name="PnC8f_Zn05">[1]Цены!$BV$17</definedName>
    <definedName name="PnH60_Atl">[1]Цены!$X$24</definedName>
    <definedName name="PnH60_Atl_a">[1]Цены!$Z$24</definedName>
    <definedName name="PnH60_Pe07">[1]Цены!$AZ$24</definedName>
    <definedName name="PnH60_Pe08">[1]Цены!$AX$24</definedName>
    <definedName name="PnH60_Pur">[1]Цены!$AD$24</definedName>
    <definedName name="PnH60_PurLiteMatt">[1]Цены!$AF$24</definedName>
    <definedName name="PnH60_PurLiteMatt_a">[1]Цены!$AH$24</definedName>
    <definedName name="PnH60_PurMatt">[1]Цены!$AB$24</definedName>
    <definedName name="PnH60_Q">[1]Цены!$P$24</definedName>
    <definedName name="PnH60_Ql">[1]Цены!$R$24</definedName>
    <definedName name="PnH60_QproMatt">[1]Цены!$N$24</definedName>
    <definedName name="PnH60_Sat">[1]Цены!$AR$24</definedName>
    <definedName name="PnH60_SatMatt">[1]Цены!$AL$24</definedName>
    <definedName name="PnH60_SatMatt_a">[1]Цены!$AN$24</definedName>
    <definedName name="PnH60_StBarhat">[1]Цены!$AJ$24</definedName>
    <definedName name="PnH60_Vel">[1]Цены!$T$24</definedName>
    <definedName name="PnH60_Vel_a">[1]Цены!$V$24</definedName>
    <definedName name="PnH60_Zn05">[1]Цены!$BV$24</definedName>
    <definedName name="PnH60_Zn055">[1]Цены!$BX$24</definedName>
    <definedName name="PnH60_Zn07">[1]Цены!$BZ$24</definedName>
    <definedName name="PnH60_Zn08">[1]Цены!$CB$24</definedName>
    <definedName name="PnH60_Zn09">[1]Цены!$CD$24</definedName>
    <definedName name="PnH75_Atl">[1]Цены!$X$25</definedName>
    <definedName name="PnH75_Pe07">[1]Цены!$AZ$25</definedName>
    <definedName name="PnH75_Pe08">[1]Цены!$AX$25</definedName>
    <definedName name="PnH75_Pur">[1]Цены!$AD$25</definedName>
    <definedName name="PnH75_Q">[1]Цены!$P$25</definedName>
    <definedName name="PnH75_Ql">[1]Цены!$R$25</definedName>
    <definedName name="PnH75_Vel">[1]Цены!$T$25</definedName>
    <definedName name="PnH75_Vel_a">[1]Цены!$V$25</definedName>
    <definedName name="PnH75_Zn07">[1]Цены!$BZ$25</definedName>
    <definedName name="PnH75_Zn08">[1]Цены!$CB$25</definedName>
    <definedName name="PnH75_Zn09">[1]Цены!$CD$25</definedName>
    <definedName name="PnHC35_Atl">[1]Цены!$X$23</definedName>
    <definedName name="PnHC35_Atl_a">[1]Цены!$Z$23</definedName>
    <definedName name="PnHC35_Dr">[1]Цены!$AP$23</definedName>
    <definedName name="PnHC35_Pe07">[1]Цены!$AZ$23</definedName>
    <definedName name="PnHC35_Pe08">[1]Цены!$AX$23</definedName>
    <definedName name="PnHC35_Pur">[1]Цены!$AD$23</definedName>
    <definedName name="PnHC35_PurLiteMatt">[1]Цены!$AF$23</definedName>
    <definedName name="PnHC35_PurLiteMatt_a">[1]Цены!$AH$23</definedName>
    <definedName name="PnHC35_PurMatt">[1]Цены!$AB$23</definedName>
    <definedName name="PnHC35_Q">[1]Цены!$P$23</definedName>
    <definedName name="PnHC35_Ql">[1]Цены!$R$23</definedName>
    <definedName name="PnHC35_QproMatt">[1]Цены!$N$23</definedName>
    <definedName name="PnHC35_Sat">[1]Цены!$AR$23</definedName>
    <definedName name="PnHC35_SatMatt">[1]Цены!$AL$23</definedName>
    <definedName name="PnHC35_SatMatt_a">[1]Цены!$AN$23</definedName>
    <definedName name="PnHC35_StBarhat">[1]Цены!$AJ$23</definedName>
    <definedName name="PnHC35_Vel">[1]Цены!$T$23</definedName>
    <definedName name="PnHC35_Vel_a">[1]Цены!$V$23</definedName>
    <definedName name="PnHC35_Zn05">[1]Цены!$BV$23</definedName>
    <definedName name="PnHC35_Zn055">[1]Цены!$BX$23</definedName>
    <definedName name="PnHC35_Zn07">[1]Цены!$BZ$23</definedName>
    <definedName name="PnHC35_Zn08">[1]Цены!$CB$23</definedName>
    <definedName name="Quadro_Atl">[1]Цены!$X$10</definedName>
    <definedName name="Quadro_Atl_a">[1]Цены!$Z$10</definedName>
    <definedName name="Quadro_Dr">[1]Цены!$AP$10</definedName>
    <definedName name="Quadro_Pe04">[1]Цены!$BD$10</definedName>
    <definedName name="Quadro_Pe045">[1]Цены!$BB$10</definedName>
    <definedName name="Quadro_PeMatt04">[1]Цены!$BF$10</definedName>
    <definedName name="Quadro_Pt">[1]Цены!$F$10</definedName>
    <definedName name="Quadro_Pur">[1]Цены!$AD$10</definedName>
    <definedName name="Quadro_PurLiteMatt">[1]Цены!$AF$10</definedName>
    <definedName name="Quadro_PurLiteMatt_a">[1]Цены!$AH$10</definedName>
    <definedName name="Quadro_PurMatt">[1]Цены!$AB$10</definedName>
    <definedName name="Quadro_Q">[1]Цены!$P$10</definedName>
    <definedName name="Quadro_Ql">[1]Цены!$R$10</definedName>
    <definedName name="Quadro_QproMatt">[1]Цены!$N$10</definedName>
    <definedName name="Quadro_Sat">[1]Цены!$AR$10</definedName>
    <definedName name="Quadro_SatMatt">[1]Цены!$AL$10</definedName>
    <definedName name="Quadro_SatMatt_a">[1]Цены!$AN$10</definedName>
    <definedName name="Quadro_Sf">[1]Цены!$H$10</definedName>
    <definedName name="Quadro_StBarhat">[1]Цены!$AJ$10</definedName>
    <definedName name="Quadro_Vel">[1]Цены!$T$10</definedName>
    <definedName name="Quadro_Vel_a">[1]Цены!$V$10</definedName>
    <definedName name="S_BHausNew_Atl">[1]Цены!$X$32</definedName>
    <definedName name="S_BHausNew_Atl_a">[1]Цены!$Z$32</definedName>
    <definedName name="S_BHausNew_Dr">[1]Цены!$AP$32</definedName>
    <definedName name="S_BHausNew_Pe045">[1]Цены!$BB$32</definedName>
    <definedName name="S_BHausNew_Pt">[1]Цены!$F$32</definedName>
    <definedName name="S_BHausNew_Ptdp">[1]Цены!$D$32</definedName>
    <definedName name="S_BHausNew_Pur">[1]Цены!$AD$32</definedName>
    <definedName name="S_BHausNew_PurLiteMatt">[1]Цены!$AF$32</definedName>
    <definedName name="S_BHausNew_PurLiteMatt_a">[1]Цены!$AH$32</definedName>
    <definedName name="S_BHausNew_PurMatt">[1]Цены!$AB$32</definedName>
    <definedName name="S_BHausNew_Q">[1]Цены!$P$32</definedName>
    <definedName name="S_BHausNew_Ql">[1]Цены!$R$32</definedName>
    <definedName name="S_BHausNew_QproMatt">[1]Цены!$N$32</definedName>
    <definedName name="S_BHausNew_Sat">[1]Цены!$AR$32</definedName>
    <definedName name="S_BHausNew_Sf">[1]Цены!$H$32</definedName>
    <definedName name="S_BHausNew_Sf_a">[1]Цены!$J$32</definedName>
    <definedName name="S_BHausNew_StBarhat">[1]Цены!$AJ$32</definedName>
    <definedName name="S_BHausNew_Vel">[1]Цены!$T$32</definedName>
    <definedName name="S_BHausNew_Vel_a">[1]Цены!$V$32</definedName>
    <definedName name="S_EBrus_Atl">[1]Цены!$X$30</definedName>
    <definedName name="S_EBrus_Atl_a">[1]Цены!$Z$30</definedName>
    <definedName name="S_EBrus_Dr">[1]Цены!$AP$30</definedName>
    <definedName name="S_EBrus_Pe045">[1]Цены!$BB$30</definedName>
    <definedName name="S_EBrus_Pt">[1]Цены!$F$30</definedName>
    <definedName name="S_EBrus_Ptdp">[1]Цены!$D$30</definedName>
    <definedName name="S_EBrus_PtRF">[1]Цены!$L$30</definedName>
    <definedName name="S_EBrus_Pur">[1]Цены!$AD$30</definedName>
    <definedName name="S_EBrus_PurLiteMatt">[1]Цены!$AF$30</definedName>
    <definedName name="S_EBrus_PurLiteMatt_a">[1]Цены!$AH$30</definedName>
    <definedName name="S_EBrus_PurMatt">[1]Цены!$AB$30</definedName>
    <definedName name="S_EBrus_Q">[1]Цены!$P$30</definedName>
    <definedName name="S_EBrus_QproMatt">[1]Цены!$N$30</definedName>
    <definedName name="S_EBrus_Sat">[1]Цены!$AR$30</definedName>
    <definedName name="S_EBrus_SatMatt">[1]Цены!$AL$30</definedName>
    <definedName name="S_EBrus_SatMatt_a">[1]Цены!$AN$30</definedName>
    <definedName name="S_EBrus_Sf">[1]Цены!$H$30</definedName>
    <definedName name="S_EBrus_Sf_a">[1]Цены!$J$30</definedName>
    <definedName name="S_EBrus_StBarhat">[1]Цены!$AJ$30</definedName>
    <definedName name="S_EBrus_Vel">[1]Цены!$T$30</definedName>
    <definedName name="S_EBrus_Vel_a">[1]Цены!$V$30</definedName>
    <definedName name="S_KDoska_Atl">[1]Цены!$X$28</definedName>
    <definedName name="S_KDoska_Atl_a">[1]Цены!$Z$28</definedName>
    <definedName name="S_KDoska_Dr">[1]Цены!$AP$28</definedName>
    <definedName name="S_KDoska_Pe045">[1]Цены!$BB$28</definedName>
    <definedName name="S_KDoska_Pt">[1]Цены!$F$28</definedName>
    <definedName name="S_KDoska_Ptdp">[1]Цены!$D$28</definedName>
    <definedName name="S_KDoska_PtRF">[1]Цены!$L$28</definedName>
    <definedName name="S_KDoska_Pur">[1]Цены!$AD$28</definedName>
    <definedName name="S_KDoska_PurLiteMatt">[1]Цены!$AF$28</definedName>
    <definedName name="S_KDoska_PurLiteMatt_a">[1]Цены!$AH$28</definedName>
    <definedName name="S_KDoska_PurMatt">[1]Цены!$AB$28</definedName>
    <definedName name="S_KDoska_Q">[1]Цены!$P$28</definedName>
    <definedName name="S_KDoska_Ql">[1]Цены!$R$28</definedName>
    <definedName name="S_KDoska_QproMatt">[1]Цены!$N$28</definedName>
    <definedName name="S_KDoska_Sat">[1]Цены!$AR$28</definedName>
    <definedName name="S_KDoska_SatMatt">[1]Цены!$AL$28</definedName>
    <definedName name="S_KDoska_SatMatt_a">[1]Цены!$AN$28</definedName>
    <definedName name="S_KDoska_Sf">[1]Цены!$H$28</definedName>
    <definedName name="S_KDoska_Sf_a">[1]Цены!$J$28</definedName>
    <definedName name="S_KDoska_StBarhat">[1]Цены!$AJ$28</definedName>
    <definedName name="S_KDoska_Vel">[1]Цены!$T$28</definedName>
    <definedName name="S_KDoska_Vel_a">[1]Цены!$V$28</definedName>
    <definedName name="S_Vertikal_Atl">[1]Цены!$X$29</definedName>
    <definedName name="S_Vertikal_Atl_a">[1]Цены!$Z$29</definedName>
    <definedName name="S_Vertikal_Dr">[1]Цены!$AP$29</definedName>
    <definedName name="S_Vertikal_Pe045">[1]Цены!$BB$29</definedName>
    <definedName name="S_Vertikal_Pt">[1]Цены!$F$29</definedName>
    <definedName name="S_Vertikal_Ptdp">[1]Цены!$D$29</definedName>
    <definedName name="S_Vertikal_PtRF">[1]Цены!$L$29</definedName>
    <definedName name="S_Vertikal_Pur">[1]Цены!$AD$29</definedName>
    <definedName name="S_Vertikal_PurLiteMatt">[1]Цены!$AF$29</definedName>
    <definedName name="S_Vertikal_PurLiteMatt_a">[1]Цены!$AH$29</definedName>
    <definedName name="S_Vertikal_PurMatt">[1]Цены!$AB$29</definedName>
    <definedName name="S_Vertikal_Q">[1]Цены!$P$29</definedName>
    <definedName name="S_Vertikal_Ql">[1]Цены!$R$29</definedName>
    <definedName name="S_Vertikal_QproMatt">[1]Цены!$N$29</definedName>
    <definedName name="S_Vertikal_Sat">[1]Цены!$AR$29</definedName>
    <definedName name="S_Vertikal_SatMatt">[1]Цены!$AL$29</definedName>
    <definedName name="S_Vertikal_SatMatt_a">[1]Цены!$AN$29</definedName>
    <definedName name="S_Vertikal_Sf">[1]Цены!$H$29</definedName>
    <definedName name="S_Vertikal_Sf_a">[1]Цены!$J$29</definedName>
    <definedName name="S_Vertikal_StBarhat">[1]Цены!$AJ$29</definedName>
    <definedName name="S_Vertikal_Vel">[1]Цены!$T$29</definedName>
    <definedName name="S_Vertikal_Vel_a">[1]Цены!$V$29</definedName>
    <definedName name="Shtaket_Kr_Pe04">[1]Цены!$BD$43</definedName>
    <definedName name="Shtaket_Kr_Pe045">[1]Цены!$BB$43</definedName>
    <definedName name="Shtaket_Kr_PEdp">[1]Цены!$AT$43</definedName>
    <definedName name="Shtaket_Kr_Ptdp">[1]Цены!$D$43</definedName>
    <definedName name="Shtaket_Kr_Vel">[1]Цены!$T$43</definedName>
    <definedName name="Shtaket_Krf_Pe04">[1]Цены!$BD$44</definedName>
    <definedName name="Shtaket_Krf_Pe045">[1]Цены!$BB$44</definedName>
    <definedName name="Shtaket_Krf_PEdp">[1]Цены!$AT$44</definedName>
    <definedName name="Shtaket_Krf_Ptdp">[1]Цены!$D$44</definedName>
    <definedName name="Shtaket_Krf_Vel">[1]Цены!$T$44</definedName>
    <definedName name="Shtaket_MP_Atl">[1]Цены!$X$35</definedName>
    <definedName name="Shtaket_MP_Atl_a">[1]Цены!$Z$35</definedName>
    <definedName name="Shtaket_MP_Dr">[1]Цены!$AP$35</definedName>
    <definedName name="Shtaket_MP_Pe04">[1]Цены!$BD$35</definedName>
    <definedName name="Shtaket_MP_Pe045">[1]Цены!$BB$35</definedName>
    <definedName name="Shtaket_MP_Pe04dp">[1]Цены!$AV$35</definedName>
    <definedName name="Shtaket_MP_PEdp">[1]Цены!$AT$35</definedName>
    <definedName name="Shtaket_MP_PeMatt04">[1]Цены!$BF$35</definedName>
    <definedName name="Shtaket_MP_Pt">[1]Цены!$F$35</definedName>
    <definedName name="Shtaket_MP_Ptdp">[1]Цены!$D$35</definedName>
    <definedName name="Shtaket_MP_PtRF">[1]Цены!$L$35</definedName>
    <definedName name="Shtaket_MP_Pur">[1]Цены!$AD$35</definedName>
    <definedName name="Shtaket_MP_PurLiteMatt">[1]Цены!$AF$35</definedName>
    <definedName name="Shtaket_MP_PurLiteMatt_a">[1]Цены!$AH$35</definedName>
    <definedName name="Shtaket_MP_PurMatt">[1]Цены!$AB$35</definedName>
    <definedName name="Shtaket_MP_Q">[1]Цены!$P$35</definedName>
    <definedName name="Shtaket_MP_Ql">[1]Цены!$R$35</definedName>
    <definedName name="Shtaket_MP_QproMatt">[1]Цены!$N$35</definedName>
    <definedName name="Shtaket_MP_Sat">[1]Цены!$AR$35</definedName>
    <definedName name="Shtaket_MP_SatMatt">[1]Цены!$AL$35</definedName>
    <definedName name="Shtaket_MP_SatMatt_a">[1]Цены!$AN$35</definedName>
    <definedName name="Shtaket_MP_Sf">[1]Цены!$H$35</definedName>
    <definedName name="Shtaket_MP_Sf_a">[1]Цены!$J$35</definedName>
    <definedName name="Shtaket_MP_StBarhat">[1]Цены!$AJ$35</definedName>
    <definedName name="Shtaket_MP_Vel">[1]Цены!$T$35</definedName>
    <definedName name="Shtaket_MP_Vel_a">[1]Цены!$V$35</definedName>
    <definedName name="Shtaket_MPf_Atl">[1]Цены!$X$36</definedName>
    <definedName name="Shtaket_MPf_Atl_a">[1]Цены!$Z$36</definedName>
    <definedName name="Shtaket_MPf_Dr">[1]Цены!$AP$36</definedName>
    <definedName name="Shtaket_MPf_Pe04">[1]Цены!$BD$36</definedName>
    <definedName name="Shtaket_MPf_Pe045">[1]Цены!$BB$36</definedName>
    <definedName name="Shtaket_MPf_Pe04dp">[1]Цены!$AV$36</definedName>
    <definedName name="Shtaket_MPf_PEdp">[1]Цены!$AT$36</definedName>
    <definedName name="Shtaket_MPf_PeMatt04">[1]Цены!$BF$36</definedName>
    <definedName name="Shtaket_MPf_Pt">[1]Цены!$F$36</definedName>
    <definedName name="Shtaket_MPf_Ptdp">[1]Цены!$D$36</definedName>
    <definedName name="Shtaket_MPf_PtRF">[1]Цены!$L$36</definedName>
    <definedName name="Shtaket_MPf_Pur">[1]Цены!$AD$36</definedName>
    <definedName name="Shtaket_MPf_PurLiteMatt">[1]Цены!$AF$36</definedName>
    <definedName name="Shtaket_MPf_PurLiteMatt_a">[1]Цены!$AH$36</definedName>
    <definedName name="Shtaket_MPf_PurMatt">[1]Цены!$AB$36</definedName>
    <definedName name="Shtaket_MPf_Q">[1]Цены!$P$36</definedName>
    <definedName name="Shtaket_MPf_Ql">[1]Цены!$R$36</definedName>
    <definedName name="Shtaket_MPf_QproMatt">[1]Цены!$N$36</definedName>
    <definedName name="Shtaket_MPf_Sat">[1]Цены!$AR$36</definedName>
    <definedName name="Shtaket_MPf_SatMatt">[1]Цены!$AL$36</definedName>
    <definedName name="Shtaket_MPf_SatMatt_a">[1]Цены!$AN$36</definedName>
    <definedName name="Shtaket_MPf_Sf">[1]Цены!$H$36</definedName>
    <definedName name="Shtaket_MPf_Sf_a">[1]Цены!$J$36</definedName>
    <definedName name="Shtaket_MPf_StBarhat">[1]Цены!$AJ$36</definedName>
    <definedName name="Shtaket_MPf_Vel">[1]Цены!$T$36</definedName>
    <definedName name="Shtaket_MPf_Vel_a">[1]Цены!$V$36</definedName>
    <definedName name="Shtaket_Pk_Atl">[1]Цены!$X$41</definedName>
    <definedName name="Shtaket_Pk_Atl_a">[1]Цены!$Z$41</definedName>
    <definedName name="Shtaket_Pk_Dr">[1]Цены!$AP$41</definedName>
    <definedName name="Shtaket_Pk_Pe04">[1]Цены!$BD$41</definedName>
    <definedName name="Shtaket_Pk_Pe045">[1]Цены!$BB$41</definedName>
    <definedName name="Shtaket_Pk_Pe04dp">[1]Цены!$AV$41</definedName>
    <definedName name="Shtaket_Pk_PEdp">[1]Цены!$AT$41</definedName>
    <definedName name="Shtaket_Pk_PeMatt04">[1]Цены!$BF$41</definedName>
    <definedName name="Shtaket_Pk_Pt">[1]Цены!$F$41</definedName>
    <definedName name="Shtaket_Pk_Ptdp">[1]Цены!$D$41</definedName>
    <definedName name="Shtaket_Pk_PtRF">[1]Цены!$L$41</definedName>
    <definedName name="Shtaket_Pk_Pur">[1]Цены!$AD$41</definedName>
    <definedName name="Shtaket_Pk_PurLiteMatt">[1]Цены!$AF$41</definedName>
    <definedName name="Shtaket_Pk_PurLiteMatt_a">[1]Цены!$AH$41</definedName>
    <definedName name="Shtaket_Pk_PurMatt">[1]Цены!$AB$41</definedName>
    <definedName name="Shtaket_Pk_Q">[1]Цены!$P$41</definedName>
    <definedName name="Shtaket_Pk_Ql">[1]Цены!$R$41</definedName>
    <definedName name="Shtaket_Pk_QproMatt">[1]Цены!$N$41</definedName>
    <definedName name="Shtaket_Pk_Sat">[1]Цены!$AR$41</definedName>
    <definedName name="Shtaket_Pk_SatMatt">[1]Цены!$AL$41</definedName>
    <definedName name="Shtaket_Pk_SatMatt_a">[1]Цены!$AN$41</definedName>
    <definedName name="Shtaket_Pk_Sf">[1]Цены!$H$41</definedName>
    <definedName name="Shtaket_Pk_Sf_a">[1]Цены!$J$41</definedName>
    <definedName name="Shtaket_Pk_StBarhat">[1]Цены!$AJ$41</definedName>
    <definedName name="Shtaket_Pk_Vel">[1]Цены!$T$41</definedName>
    <definedName name="Shtaket_Pk_Vel_a">[1]Цены!$V$41</definedName>
    <definedName name="Shtaket_Pkf_Atl">[1]Цены!$X$42</definedName>
    <definedName name="Shtaket_Pkf_Atl_a">[1]Цены!$Z$42</definedName>
    <definedName name="Shtaket_Pkf_Dr">[1]Цены!$AP$42</definedName>
    <definedName name="Shtaket_Pkf_Pe04">[1]Цены!$BD$42</definedName>
    <definedName name="Shtaket_Pkf_Pe045">[1]Цены!$BB$42</definedName>
    <definedName name="Shtaket_Pkf_Pe04dp">[1]Цены!$AV$42</definedName>
    <definedName name="Shtaket_Pkf_PEdp">[1]Цены!$AT$42</definedName>
    <definedName name="Shtaket_Pkf_PeMatt04">[1]Цены!$BF$42</definedName>
    <definedName name="Shtaket_Pkf_Pt">[1]Цены!$F$42</definedName>
    <definedName name="Shtaket_Pkf_Ptdp">[1]Цены!$D$42</definedName>
    <definedName name="Shtaket_Pkf_PtRF">[1]Цены!$L$42</definedName>
    <definedName name="Shtaket_Pkf_Pur">[1]Цены!$AD$42</definedName>
    <definedName name="Shtaket_Pkf_PurLiteMatt">[1]Цены!$AF$42</definedName>
    <definedName name="Shtaket_Pkf_PurLiteMatt_a">[1]Цены!$AH$42</definedName>
    <definedName name="Shtaket_Pkf_PurMatt">[1]Цены!$AB$42</definedName>
    <definedName name="Shtaket_Pkf_Q">[1]Цены!$P$42</definedName>
    <definedName name="Shtaket_Pkf_Ql">[1]Цены!$R$42</definedName>
    <definedName name="Shtaket_Pkf_QproMatt">[1]Цены!$N$42</definedName>
    <definedName name="Shtaket_Pkf_Sat">[1]Цены!$AR$42</definedName>
    <definedName name="Shtaket_Pkf_SatMatt">[1]Цены!$AL$42</definedName>
    <definedName name="Shtaket_Pkf_SatMatt_a">[1]Цены!$AN$42</definedName>
    <definedName name="Shtaket_Pkf_Sf">[1]Цены!$H$42</definedName>
    <definedName name="Shtaket_Pkf_Sf_a">[1]Цены!$J$42</definedName>
    <definedName name="Shtaket_Pkf_StBarhat">[1]Цены!$AJ$42</definedName>
    <definedName name="Shtaket_Pkf_Vel">[1]Цены!$T$42</definedName>
    <definedName name="Shtaket_Pkf_Vel_a">[1]Цены!$V$42</definedName>
    <definedName name="Shtaket_Pr_Pe04">[1]Цены!$BD$45</definedName>
    <definedName name="Shtaket_Pr_Pe045">[1]Цены!$BB$45</definedName>
    <definedName name="Shtaket_Pr_PEdp">[1]Цены!$AT$45</definedName>
    <definedName name="Shtaket_Pr_Ptdp">[1]Цены!$D$45</definedName>
    <definedName name="Shtaket_Pr_Vel">[1]Цены!$T$45</definedName>
    <definedName name="Shtaket_Prf_Pe04">[1]Цены!$BD$46</definedName>
    <definedName name="Shtaket_Prf_Pe045">[1]Цены!$BB$46</definedName>
    <definedName name="Shtaket_Prf_PEdp">[1]Цены!$AT$46</definedName>
    <definedName name="Shtaket_Prf_Ptdp">[1]Цены!$D$46</definedName>
    <definedName name="Shtaket_Prf_Vel">[1]Цены!$T$46</definedName>
    <definedName name="Shtaket_Slim_Atl">[1]Цены!$X$39</definedName>
    <definedName name="Shtaket_Slim_Atl_a">[1]Цены!$Z$39</definedName>
    <definedName name="Shtaket_Slim_Dr">[1]Цены!$AP$39</definedName>
    <definedName name="Shtaket_Slim_Pe04">[1]Цены!$BD$39</definedName>
    <definedName name="Shtaket_Slim_Pe045">[1]Цены!$BB$39</definedName>
    <definedName name="Shtaket_Slim_Pe04dp">[1]Цены!$AV$39</definedName>
    <definedName name="Shtaket_Slim_PEdp">[1]Цены!$AT$39</definedName>
    <definedName name="Shtaket_Slim_PeMatt04">[1]Цены!$BF$39</definedName>
    <definedName name="Shtaket_Slim_Pt">[1]Цены!$F$39</definedName>
    <definedName name="Shtaket_Slim_Ptdp">[1]Цены!$D$39</definedName>
    <definedName name="Shtaket_Slim_PtRF">[1]Цены!$L$39</definedName>
    <definedName name="Shtaket_Slim_Pur">[1]Цены!$AD$39</definedName>
    <definedName name="Shtaket_Slim_PurLiteMatt">[1]Цены!$AF$39</definedName>
    <definedName name="Shtaket_Slim_PurLiteMatt_a">[1]Цены!$AH$39</definedName>
    <definedName name="Shtaket_Slim_PurMatt">[1]Цены!$AB$39</definedName>
    <definedName name="Shtaket_Slim_Q">[1]Цены!$P$39</definedName>
    <definedName name="Shtaket_Slim_Ql">[1]Цены!$R$39</definedName>
    <definedName name="Shtaket_Slim_QproMatt">[1]Цены!$N$39</definedName>
    <definedName name="Shtaket_Slim_Sat">[1]Цены!$AR$39</definedName>
    <definedName name="Shtaket_Slim_SatMatt">[1]Цены!$AL$39</definedName>
    <definedName name="Shtaket_Slim_SatMatt_a">[1]Цены!$AN$39</definedName>
    <definedName name="Shtaket_Slim_Sf">[1]Цены!$H$39</definedName>
    <definedName name="Shtaket_Slim_Sf_a">[1]Цены!$J$39</definedName>
    <definedName name="Shtaket_Slim_StBarhat">[1]Цены!$AJ$39</definedName>
    <definedName name="Shtaket_Slim_Vel">[1]Цены!$T$39</definedName>
    <definedName name="Shtaket_Slim_Vel_a">[1]Цены!$V$39</definedName>
    <definedName name="Shtaket_Slimf_Atl">[1]Цены!$X$40</definedName>
    <definedName name="Shtaket_Slimf_Atl_a">[1]Цены!$Z$40</definedName>
    <definedName name="Shtaket_Slimf_Dr">[1]Цены!$AP$40</definedName>
    <definedName name="Shtaket_Slimf_Pe04">[1]Цены!$BD$40</definedName>
    <definedName name="Shtaket_Slimf_Pe045">[1]Цены!$BB$40</definedName>
    <definedName name="Shtaket_Slimf_Pe04dp">[1]Цены!$AV$40</definedName>
    <definedName name="Shtaket_Slimf_PEdp">[1]Цены!$AT$40</definedName>
    <definedName name="Shtaket_Slimf_PeMatt04">[1]Цены!$BF$40</definedName>
    <definedName name="Shtaket_Slimf_Pt">[1]Цены!$F$40</definedName>
    <definedName name="Shtaket_Slimf_Ptdp">[1]Цены!$D$40</definedName>
    <definedName name="Shtaket_Slimf_PtRF">[1]Цены!$L$40</definedName>
    <definedName name="Shtaket_Slimf_Pur">[1]Цены!$AD$40</definedName>
    <definedName name="Shtaket_Slimf_PurLiteMatt">[1]Цены!$AF$40</definedName>
    <definedName name="Shtaket_Slimf_PurLiteMatt_a">[1]Цены!$AH$40</definedName>
    <definedName name="Shtaket_Slimf_PurMatt">[1]Цены!$AB$40</definedName>
    <definedName name="Shtaket_Slimf_Q">[1]Цены!$P$40</definedName>
    <definedName name="Shtaket_Slimf_Ql">[1]Цены!$R$40</definedName>
    <definedName name="Shtaket_Slimf_QproMatt">[1]Цены!$N$40</definedName>
    <definedName name="Shtaket_Slimf_Sat">[1]Цены!$AR$40</definedName>
    <definedName name="Shtaket_Slimf_SatMatt">[1]Цены!$AL$40</definedName>
    <definedName name="Shtaket_Slimf_SatMatt_a">[1]Цены!$AN$40</definedName>
    <definedName name="Shtaket_Slimf_Sf">[1]Цены!$H$40</definedName>
    <definedName name="Shtaket_Slimf_Sf_a">[1]Цены!$J$40</definedName>
    <definedName name="Shtaket_Slimf_StBarhat">[1]Цены!$AJ$40</definedName>
    <definedName name="Shtaket_Slimf_Vel">[1]Цены!$T$40</definedName>
    <definedName name="Shtaket_Slimf_Vel_a">[1]Цены!$V$40</definedName>
    <definedName name="Shtaket_Tw_Atl">[1]Цены!$X$37</definedName>
    <definedName name="Shtaket_Tw_Atl_a">[1]Цены!$Z$37</definedName>
    <definedName name="Shtaket_Tw_Dr">[1]Цены!$AP$37</definedName>
    <definedName name="Shtaket_Tw_Pe04">[1]Цены!$BD$37</definedName>
    <definedName name="Shtaket_Tw_Pe045">[1]Цены!$BB$37</definedName>
    <definedName name="Shtaket_Tw_Pe04dp">[1]Цены!$AV$37</definedName>
    <definedName name="Shtaket_Tw_PEdp">[1]Цены!$AT$37</definedName>
    <definedName name="Shtaket_Tw_PeMatt04">[1]Цены!$BF$37</definedName>
    <definedName name="Shtaket_Tw_Pt">[1]Цены!$F$37</definedName>
    <definedName name="Shtaket_Tw_Ptdp">[1]Цены!$D$37</definedName>
    <definedName name="Shtaket_Tw_PtRF">[1]Цены!$L$37</definedName>
    <definedName name="Shtaket_Tw_Pur">[1]Цены!$AD$37</definedName>
    <definedName name="Shtaket_Tw_PurLiteMatt">[1]Цены!$AF$37</definedName>
    <definedName name="Shtaket_Tw_PurLiteMatt_a">[1]Цены!$AH$37</definedName>
    <definedName name="Shtaket_Tw_PurMatt">[1]Цены!$AB$37</definedName>
    <definedName name="Shtaket_Tw_Q">[1]Цены!$P$37</definedName>
    <definedName name="Shtaket_Tw_Ql">[1]Цены!$R$37</definedName>
    <definedName name="Shtaket_Tw_QproMatt">[1]Цены!$N$37</definedName>
    <definedName name="Shtaket_Tw_Sat">[1]Цены!$AR$37</definedName>
    <definedName name="Shtaket_Tw_SatMatt">[1]Цены!$AL$37</definedName>
    <definedName name="Shtaket_Tw_SatMatt_a">[1]Цены!$AN$37</definedName>
    <definedName name="Shtaket_Tw_Sf">[1]Цены!$H$37</definedName>
    <definedName name="Shtaket_Tw_Sf_a">[1]Цены!$J$37</definedName>
    <definedName name="Shtaket_Tw_StBarhat">[1]Цены!$AJ$37</definedName>
    <definedName name="Shtaket_Tw_Vel">[1]Цены!$T$37</definedName>
    <definedName name="Shtaket_Tw_Vel_a">[1]Цены!$V$37</definedName>
    <definedName name="Shtaket_Twf_Atl">[1]Цены!$X$38</definedName>
    <definedName name="Shtaket_Twf_Atl_a">[1]Цены!$Z$38</definedName>
    <definedName name="Shtaket_Twf_Dr">[1]Цены!$AP$38</definedName>
    <definedName name="Shtaket_Twf_Pe04">[1]Цены!$BD$38</definedName>
    <definedName name="Shtaket_Twf_Pe045">[1]Цены!$BB$38</definedName>
    <definedName name="Shtaket_Twf_Pe04dp">[1]Цены!$AV$38</definedName>
    <definedName name="Shtaket_Twf_PEdp">[1]Цены!$AT$38</definedName>
    <definedName name="Shtaket_Twf_PeMatt04">[1]Цены!$BF$38</definedName>
    <definedName name="Shtaket_Twf_Pt">[1]Цены!$F$38</definedName>
    <definedName name="Shtaket_Twf_Ptdp">[1]Цены!$D$38</definedName>
    <definedName name="Shtaket_Twf_PtRF">[1]Цены!$L$38</definedName>
    <definedName name="Shtaket_Twf_Pur">[1]Цены!$AD$38</definedName>
    <definedName name="Shtaket_Twf_PurLiteMatt">[1]Цены!$AF$38</definedName>
    <definedName name="Shtaket_Twf_PurLiteMatt_a">[1]Цены!$AH$38</definedName>
    <definedName name="Shtaket_Twf_PurMatt">[1]Цены!$AB$38</definedName>
    <definedName name="Shtaket_Twf_Q">[1]Цены!$P$38</definedName>
    <definedName name="Shtaket_Twf_Ql">[1]Цены!$R$38</definedName>
    <definedName name="Shtaket_Twf_QproMatt">[1]Цены!$N$38</definedName>
    <definedName name="Shtaket_Twf_Sat">[1]Цены!$AR$38</definedName>
    <definedName name="Shtaket_Twf_SatMatt">[1]Цены!$AL$38</definedName>
    <definedName name="Shtaket_Twf_SatMatt_a">[1]Цены!$AN$38</definedName>
    <definedName name="Shtaket_Twf_Sf">[1]Цены!$H$38</definedName>
    <definedName name="Shtaket_Twf_Sf_a">[1]Цены!$J$38</definedName>
    <definedName name="Shtaket_Twf_StBarhat">[1]Цены!$AJ$38</definedName>
    <definedName name="Shtaket_Twf_Vel">[1]Цены!$T$38</definedName>
    <definedName name="Shtaket_Twf_Vel_a">[1]Цены!$V$38</definedName>
    <definedName name="ShtripsFalz_Atl">[1]Цены!$X$26</definedName>
    <definedName name="ShtripsFalz_Atl_a">[1]Цены!$Z$26</definedName>
    <definedName name="ShtripsFalz_Dr">[1]Цены!$AP$26</definedName>
    <definedName name="ShtripsFalz_Pe04">[1]Цены!$BD$26</definedName>
    <definedName name="ShtripsFalz_Pe045">[1]Цены!$BB$26</definedName>
    <definedName name="ShtripsFalz_Pe04dp">[1]Цены!$AV$26</definedName>
    <definedName name="ShtripsFalz_Pe07">[1]Цены!$AZ$26</definedName>
    <definedName name="ShtripsFalz_Pe08">[1]Цены!$AX$26</definedName>
    <definedName name="ShtripsFalz_PEdp">[1]Цены!$AT$26</definedName>
    <definedName name="ShtripsFalz_PeMatt04">[1]Цены!$BF$26</definedName>
    <definedName name="ShtripsFalz_Pt">[1]Цены!$F$26</definedName>
    <definedName name="ShtripsFalz_Ptdp">[1]Цены!$D$26</definedName>
    <definedName name="ShtripsFalz_PtRF">[1]Цены!$L$26</definedName>
    <definedName name="ShtripsFalz_Pur">[1]Цены!$AD$26</definedName>
    <definedName name="ShtripsFalz_PurLiteMatt">[1]Цены!$AF$26</definedName>
    <definedName name="ShtripsFalz_PurLiteMatt_a">[1]Цены!$AH$26</definedName>
    <definedName name="ShtripsFalz_PurMatt">[1]Цены!$AB$26</definedName>
    <definedName name="ShtripsFalz_Q">[1]Цены!$P$26</definedName>
    <definedName name="ShtripsFalz_Ql">[1]Цены!$R$26</definedName>
    <definedName name="ShtripsFalz_QproMatt">[1]Цены!$N$26</definedName>
    <definedName name="ShtripsFalz_Sat">[1]Цены!$AR$26</definedName>
    <definedName name="ShtripsFalz_SatMatt">[1]Цены!$AL$26</definedName>
    <definedName name="ShtripsFalz_SatMatt_a">[1]Цены!$AN$26</definedName>
    <definedName name="ShtripsFalz_Sf">[1]Цены!$H$26</definedName>
    <definedName name="ShtripsFalz_Sf_a">[1]Цены!$J$26</definedName>
    <definedName name="ShtripsFalz_StBarhat">[1]Цены!$AJ$26</definedName>
    <definedName name="ShtripsFalz_Vel">[1]Цены!$T$26</definedName>
    <definedName name="ShtripsFalz_Vel_a">[1]Цены!$V$26</definedName>
    <definedName name="ShtripsFalz_Zn035">[1]Цены!$BP$26</definedName>
    <definedName name="ShtripsFalz_Zn04">[1]Цены!$BR$26</definedName>
    <definedName name="ShtripsFalz_Zn045">[1]Цены!$BT$26</definedName>
    <definedName name="ShtripsFalz_Zn05">[1]Цены!$BV$26</definedName>
    <definedName name="ShtripsFalz_Zn055">[1]Цены!$BX$26</definedName>
    <definedName name="ShtripsFalz_Zn07">[1]Цены!$BZ$26</definedName>
    <definedName name="ShtripsFalz_Zn08">[1]Цены!$CB$26</definedName>
    <definedName name="ShtripsFalz_Zn09">[1]Цены!$CD$26</definedName>
    <definedName name="Sofit_Atl">[1]Цены!$X$11</definedName>
    <definedName name="Sofit_Atl_a">[1]Цены!$Z$11</definedName>
    <definedName name="Sofit_Dr">[1]Цены!$AP$11</definedName>
    <definedName name="Sofit_Pe045">[1]Цены!$BB$11</definedName>
    <definedName name="Sofit_Pt">[1]Цены!$F$11</definedName>
    <definedName name="Sofit_PtRF">[1]Цены!$L$11</definedName>
    <definedName name="Sofit_Pur">[1]Цены!$AD$11</definedName>
    <definedName name="Sofit_PurLiteMatt">[1]Цены!$AF$11</definedName>
    <definedName name="Sofit_PurLiteMatt_a">[1]Цены!$AH$11</definedName>
    <definedName name="Sofit_PurMatt">[1]Цены!$AB$11</definedName>
    <definedName name="Sofit_Q">[1]Цены!$P$11</definedName>
    <definedName name="Sofit_Ql">[1]Цены!$R$11</definedName>
    <definedName name="Sofit_QproMatt">[1]Цены!$N$11</definedName>
    <definedName name="Sofit_Sat">[1]Цены!$AR$11</definedName>
    <definedName name="Sofit_SatMatt">[1]Цены!$AL$11</definedName>
    <definedName name="Sofit_SatMatt_a">[1]Цены!$AN$11</definedName>
    <definedName name="Sofit_Sf">[1]Цены!$H$11</definedName>
    <definedName name="Sofit_Sf_a">[1]Цены!$J$11</definedName>
    <definedName name="Sofit_StBarhat">[1]Цены!$AJ$11</definedName>
    <definedName name="Sofit_Vel">[1]Цены!$T$11</definedName>
    <definedName name="Sofit_Vel_a">[1]Цены!$V$11</definedName>
    <definedName name="Z_A22E8694_B07B_4E99_AA25_83A76CC13B05_.wvu.PrintArea" localSheetId="0" hidden="1">'5_5_Модульные ограждения GL'!$A$2:$Y$44</definedName>
    <definedName name="Z_F69A7076_9F1C_4D95_80EA_B4A9F6043254_.wvu.PrintArea" localSheetId="0" hidden="1">'5_5_Модульные ограждения GL'!$A$2:$Y$44</definedName>
    <definedName name="_xlnm.Print_Area" localSheetId="0">'5_5_Модульные ограждения GL'!$A$2:$Y$44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1" i="2" l="1"/>
  <c r="W40" i="2"/>
  <c r="W39" i="2"/>
  <c r="W38" i="2"/>
  <c r="W37" i="2"/>
  <c r="W36" i="2"/>
  <c r="W35" i="2"/>
  <c r="W34" i="2"/>
  <c r="W33" i="2"/>
  <c r="W32" i="2"/>
  <c r="W31" i="2"/>
  <c r="W30" i="2"/>
  <c r="W29" i="2"/>
  <c r="W27" i="2"/>
  <c r="Y26" i="2"/>
  <c r="W25" i="2"/>
  <c r="Y24" i="2"/>
  <c r="W23" i="2"/>
  <c r="W22" i="2"/>
  <c r="W21" i="2"/>
  <c r="W20" i="2"/>
  <c r="W19" i="2"/>
  <c r="W18" i="2"/>
  <c r="J9" i="2" l="1"/>
  <c r="L9" i="2"/>
  <c r="L14" i="2"/>
  <c r="N9" i="2"/>
  <c r="X9" i="2"/>
  <c r="H14" i="2"/>
  <c r="L12" i="2"/>
  <c r="H12" i="2"/>
  <c r="H9" i="2"/>
  <c r="X12" i="2"/>
  <c r="Y9" i="2"/>
  <c r="Y12" i="2"/>
</calcChain>
</file>

<file path=xl/sharedStrings.xml><?xml version="1.0" encoding="utf-8"?>
<sst xmlns="http://schemas.openxmlformats.org/spreadsheetml/2006/main" count="96" uniqueCount="72">
  <si>
    <t>5.5. Модульные ограждения</t>
  </si>
  <si>
    <t xml:space="preserve">цены действительны с </t>
  </si>
  <si>
    <t>Изображение продукции</t>
  </si>
  <si>
    <t>Наименование</t>
  </si>
  <si>
    <t>Высота ограждения, м</t>
  </si>
  <si>
    <t xml:space="preserve">Комплект на 2,5 метра прямого не замкнутого участка без учета финишных столбов и калиток с воротами Модульных ограждений Grand Line® </t>
  </si>
  <si>
    <r>
      <t xml:space="preserve">Цена за 1 п.м. комплекта, руб. </t>
    </r>
    <r>
      <rPr>
        <b/>
        <sz val="10"/>
        <color indexed="10"/>
        <rFont val="Arial Cyr"/>
        <charset val="204"/>
      </rPr>
      <t>Внимание! Расчет теоретический</t>
    </r>
    <r>
      <rPr>
        <b/>
        <sz val="10"/>
        <rFont val="Arial Cyr"/>
        <charset val="204"/>
      </rPr>
      <t>. Продажа ведется по ЭЛЕМЕНТАМ и расчет по конкретному участку будет отличаться!</t>
    </r>
  </si>
  <si>
    <t>Цена, руб/п.м.</t>
  </si>
  <si>
    <t>Ограждение Grand Line®
Эконом</t>
  </si>
  <si>
    <t>Труба 40*20*2500 мм  - 2 шт.   
Cтолб 62*55*2500 (3000) мм  - 1 шт. 
Х - кронштейн - 2 шт.
Саморезы 5,5*19</t>
  </si>
  <si>
    <t>Цинк</t>
  </si>
  <si>
    <t>Полимер</t>
  </si>
  <si>
    <t>Cтолб 62*55</t>
  </si>
  <si>
    <t>Cтойка 84*48</t>
  </si>
  <si>
    <t>Ограждение Grand Line®
Эстет Плюс</t>
  </si>
  <si>
    <t>Панель  860*1600 (1970) мм - 3 шт.
Направляющая  60*20*2500 мм  - 3 шт.
Декор. полотно 360*2500 мм - 1 шт.
Стойка 84*48*2500 (3000) мм  - 2 шт.
Столб 90*55*3000 - 1 шт (обязат. для ограждения 2,4 м)
Крышка универсальная - 1 шт. / Крышка - 2 шт.
Саморезы 5,5*19</t>
  </si>
  <si>
    <t>Ограждение Grand Line®
Эстет</t>
  </si>
  <si>
    <t>Панель  860*1600 (1970)мм - 3 шт.
Направляющая  60*20*2500 мм - 2 шт.
Стойка 84*48*2500 (3000) мм - 2 шт.
Крышка универсальная - 1 шт.
Саморезы 5,5*19</t>
  </si>
  <si>
    <t>Элементы модульных ограждений Grand Line®</t>
  </si>
  <si>
    <t xml:space="preserve">Габаритные размеры, мм                             </t>
  </si>
  <si>
    <t>Кол-во в упак , шт</t>
  </si>
  <si>
    <t>Вес, кг/шт</t>
  </si>
  <si>
    <t>Цвет/покрытие</t>
  </si>
  <si>
    <t>Толщина, мм</t>
  </si>
  <si>
    <t>АКЦИЯ</t>
  </si>
  <si>
    <t>Цена, руб/шт</t>
  </si>
  <si>
    <t>Панель Эстет</t>
  </si>
  <si>
    <t>860*1600</t>
  </si>
  <si>
    <t>вишневый RAL 3005, зеленый RAL 6005, коричневый RAL 8017, серый RAL 7024, коричневый RR 32</t>
  </si>
  <si>
    <t xml:space="preserve">860*1970 </t>
  </si>
  <si>
    <t xml:space="preserve">Труба                   </t>
  </si>
  <si>
    <t xml:space="preserve">40*20*2500  </t>
  </si>
  <si>
    <t xml:space="preserve">цинк </t>
  </si>
  <si>
    <t>вишневый RAL 3005, зеленый RAL 6005, коричневый RAL 8017</t>
  </si>
  <si>
    <t>40*20*3000</t>
  </si>
  <si>
    <t xml:space="preserve"> Cтолб + заглушка</t>
  </si>
  <si>
    <t xml:space="preserve">62*55*2500     </t>
  </si>
  <si>
    <t>цинк</t>
  </si>
  <si>
    <t>зеленый RAL 6005, коричневый RAL 8017</t>
  </si>
  <si>
    <t xml:space="preserve">62*55*3000   </t>
  </si>
  <si>
    <t xml:space="preserve">90*55*3000   </t>
  </si>
  <si>
    <t>цинк - поставляется под заказ</t>
  </si>
  <si>
    <t xml:space="preserve">Направляющая  </t>
  </si>
  <si>
    <t xml:space="preserve">60*20*2500 </t>
  </si>
  <si>
    <t xml:space="preserve"> Декоративное полотно                                                         </t>
  </si>
  <si>
    <t xml:space="preserve">360*2500    </t>
  </si>
  <si>
    <t>бежевый RAL 1014
жемчужно-белый RAL 1013
коричневый RAL 8017</t>
  </si>
  <si>
    <t xml:space="preserve"> Стойка </t>
  </si>
  <si>
    <t>84*48*2500</t>
  </si>
  <si>
    <t xml:space="preserve">84*48*3000 </t>
  </si>
  <si>
    <t xml:space="preserve">Х-кронштейн </t>
  </si>
  <si>
    <t xml:space="preserve">248*109*40 </t>
  </si>
  <si>
    <t>Крышка универсальная</t>
  </si>
  <si>
    <t>100*87*20</t>
  </si>
  <si>
    <t>Заглушка GL 62*55 пластик</t>
  </si>
  <si>
    <t>62*55*30</t>
  </si>
  <si>
    <t>черный RAL 9005</t>
  </si>
  <si>
    <t>-</t>
  </si>
  <si>
    <t>Крышка</t>
  </si>
  <si>
    <t>87*50</t>
  </si>
  <si>
    <t>Заклепка цветная 3,2*8 цвет по RAL</t>
  </si>
  <si>
    <t>вишневый RAL 3005
зеленый RAL 6005
коричневый RAL 8017</t>
  </si>
  <si>
    <t>Саморез с прессшайбой 4,2*16 цвет по RAL</t>
  </si>
  <si>
    <t>Саморез металл-металл 5,5*19 бур.№3 цвет по RAL</t>
  </si>
  <si>
    <t>Саморез металл-дерево 4,8*35 цвет по RAL</t>
  </si>
  <si>
    <t>Цвета ограждений Эконом (для секций шириной 2,5 м): на складе - RAL 3005, RAL 6005, RAL 8017, стандартные - RAL 3005, RAL 6005, RAL 7024, RAL 8017, RR32</t>
  </si>
  <si>
    <t>Цвета ограждений Эстет и Эстет Плюс: RAL 3005, RAL 6005, RAL 7024, RAL 8017, RR 32</t>
  </si>
  <si>
    <t>Декоративное полотно на складе в цветах RAL1013, RAL1014, RAL8017; изготавливается под заказ в 2-х цветах: RAL3005, RAL6005</t>
  </si>
  <si>
    <t>Элементы подсистемы Эконом в стандартных цветах изготавливаются объемом от 150 м.п.</t>
  </si>
  <si>
    <t>Ваша Скидка</t>
  </si>
  <si>
    <t>Ваша Скидка (АКЦИЯ)</t>
  </si>
  <si>
    <t>Обнинск, Нижний Новгород, Киров,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</si>
</sst>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4"/>
      <color indexed="10"/>
      <name val="Arial Cyr"/>
      <charset val="204"/>
    </font>
    <font>
      <b/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 Cyr"/>
      <charset val="204"/>
    </font>
    <font>
      <sz val="11"/>
      <color indexed="22"/>
      <name val="Calibri"/>
      <family val="2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8">
    <xf numFmtId="0" fontId="0" fillId="0" borderId="0" xfId="0"/>
    <xf numFmtId="0" fontId="2" fillId="0" borderId="0" xfId="1" applyAlignment="1">
      <alignment horizontal="left"/>
    </xf>
    <xf numFmtId="0" fontId="3" fillId="0" borderId="0" xfId="2" applyFont="1"/>
    <xf numFmtId="0" fontId="1" fillId="0" borderId="0" xfId="2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0" fontId="3" fillId="0" borderId="1" xfId="2" applyFont="1" applyBorder="1" applyAlignment="1">
      <alignment horizontal="right" vertical="center"/>
    </xf>
    <xf numFmtId="14" fontId="3" fillId="0" borderId="1" xfId="2" applyNumberFormat="1" applyFont="1" applyBorder="1" applyAlignment="1">
      <alignment horizontal="center" vertical="center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right"/>
    </xf>
    <xf numFmtId="14" fontId="6" fillId="0" borderId="0" xfId="2" applyNumberFormat="1" applyFont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8" fillId="0" borderId="0" xfId="2" applyFont="1"/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2" fontId="3" fillId="0" borderId="3" xfId="2" applyNumberFormat="1" applyFont="1" applyBorder="1" applyAlignment="1">
      <alignment horizontal="center" vertical="center" wrapText="1"/>
    </xf>
    <xf numFmtId="0" fontId="3" fillId="0" borderId="17" xfId="2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19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2" fontId="3" fillId="0" borderId="2" xfId="2" applyNumberFormat="1" applyFont="1" applyBorder="1" applyAlignment="1">
      <alignment horizontal="center" vertical="center" wrapText="1"/>
    </xf>
    <xf numFmtId="0" fontId="3" fillId="0" borderId="23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left" vertical="center" wrapText="1"/>
    </xf>
    <xf numFmtId="4" fontId="6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/>
    </xf>
    <xf numFmtId="0" fontId="6" fillId="0" borderId="26" xfId="2" applyFont="1" applyBorder="1" applyAlignment="1">
      <alignment horizontal="center" vertical="center" wrapText="1"/>
    </xf>
    <xf numFmtId="2" fontId="3" fillId="0" borderId="26" xfId="2" applyNumberFormat="1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4" fontId="6" fillId="0" borderId="26" xfId="2" applyNumberFormat="1" applyFont="1" applyBorder="1" applyAlignment="1">
      <alignment horizontal="center" vertical="center" wrapText="1"/>
    </xf>
    <xf numFmtId="2" fontId="3" fillId="0" borderId="10" xfId="2" applyNumberFormat="1" applyFont="1" applyBorder="1" applyAlignment="1">
      <alignment horizontal="center" vertical="center" wrapText="1"/>
    </xf>
    <xf numFmtId="4" fontId="6" fillId="0" borderId="10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21" xfId="2" applyFont="1" applyBorder="1"/>
    <xf numFmtId="0" fontId="3" fillId="0" borderId="10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11" xfId="2" applyFont="1" applyBorder="1"/>
    <xf numFmtId="0" fontId="7" fillId="2" borderId="6" xfId="2" applyFont="1" applyFill="1" applyBorder="1" applyAlignment="1">
      <alignment horizontal="right" vertical="center" wrapText="1"/>
    </xf>
    <xf numFmtId="0" fontId="6" fillId="2" borderId="8" xfId="2" applyFont="1" applyFill="1" applyBorder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164" fontId="3" fillId="0" borderId="3" xfId="2" applyNumberFormat="1" applyFont="1" applyBorder="1" applyAlignment="1" applyProtection="1">
      <alignment horizontal="center" vertical="center" wrapText="1"/>
      <protection hidden="1"/>
    </xf>
    <xf numFmtId="4" fontId="6" fillId="0" borderId="3" xfId="2" applyNumberFormat="1" applyFont="1" applyBorder="1" applyAlignment="1" applyProtection="1">
      <alignment horizontal="center" vertical="center" wrapText="1"/>
      <protection hidden="1"/>
    </xf>
    <xf numFmtId="4" fontId="6" fillId="0" borderId="3" xfId="2" applyNumberFormat="1" applyFont="1" applyBorder="1" applyAlignment="1" applyProtection="1">
      <alignment horizontal="center" vertical="center" wrapText="1"/>
      <protection hidden="1"/>
    </xf>
    <xf numFmtId="2" fontId="6" fillId="0" borderId="2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164" fontId="3" fillId="0" borderId="4" xfId="2" applyNumberFormat="1" applyFont="1" applyBorder="1" applyAlignment="1" applyProtection="1">
      <alignment horizontal="center" vertical="center" wrapText="1"/>
      <protection hidden="1"/>
    </xf>
    <xf numFmtId="164" fontId="3" fillId="0" borderId="9" xfId="2" applyNumberFormat="1" applyFont="1" applyBorder="1" applyAlignment="1" applyProtection="1">
      <alignment horizontal="center" vertical="center" wrapText="1"/>
      <protection hidden="1"/>
    </xf>
    <xf numFmtId="2" fontId="6" fillId="0" borderId="26" xfId="2" applyNumberFormat="1" applyFont="1" applyBorder="1" applyAlignment="1">
      <alignment horizontal="center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22" xfId="2" applyFont="1" applyBorder="1" applyAlignment="1">
      <alignment horizontal="left" vertical="center" wrapText="1"/>
    </xf>
    <xf numFmtId="164" fontId="3" fillId="0" borderId="21" xfId="2" applyNumberFormat="1" applyFont="1" applyBorder="1" applyAlignment="1" applyProtection="1">
      <alignment horizontal="center" vertical="center" wrapText="1"/>
      <protection hidden="1"/>
    </xf>
    <xf numFmtId="164" fontId="3" fillId="0" borderId="22" xfId="2" applyNumberFormat="1" applyFont="1" applyBorder="1" applyAlignment="1" applyProtection="1">
      <alignment horizontal="center" vertical="center" wrapText="1"/>
      <protection hidden="1"/>
    </xf>
    <xf numFmtId="2" fontId="6" fillId="0" borderId="10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9" fillId="0" borderId="7" xfId="2" applyFont="1" applyBorder="1"/>
    <xf numFmtId="0" fontId="9" fillId="0" borderId="8" xfId="2" applyFont="1" applyBorder="1"/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164" fontId="3" fillId="0" borderId="11" xfId="2" applyNumberFormat="1" applyFont="1" applyBorder="1" applyAlignment="1" applyProtection="1">
      <alignment horizontal="center" vertical="center" wrapText="1"/>
      <protection hidden="1"/>
    </xf>
    <xf numFmtId="164" fontId="3" fillId="0" borderId="16" xfId="2" applyNumberFormat="1" applyFont="1" applyBorder="1" applyAlignment="1" applyProtection="1">
      <alignment horizontal="center" vertical="center" wrapText="1"/>
      <protection hidden="1"/>
    </xf>
    <xf numFmtId="4" fontId="6" fillId="0" borderId="6" xfId="2" applyNumberFormat="1" applyFont="1" applyBorder="1" applyAlignment="1" applyProtection="1">
      <alignment horizontal="center" vertical="center" wrapText="1"/>
      <protection hidden="1"/>
    </xf>
    <xf numFmtId="4" fontId="6" fillId="0" borderId="8" xfId="2" applyNumberFormat="1" applyFont="1" applyBorder="1" applyAlignment="1" applyProtection="1">
      <alignment horizontal="center" vertical="center" wrapText="1"/>
      <protection hidden="1"/>
    </xf>
    <xf numFmtId="0" fontId="1" fillId="0" borderId="5" xfId="2" applyBorder="1"/>
    <xf numFmtId="0" fontId="1" fillId="0" borderId="9" xfId="2" applyBorder="1"/>
    <xf numFmtId="0" fontId="1" fillId="0" borderId="26" xfId="2" applyBorder="1"/>
    <xf numFmtId="0" fontId="1" fillId="0" borderId="21" xfId="2" applyBorder="1"/>
    <xf numFmtId="0" fontId="1" fillId="0" borderId="0" xfId="2"/>
    <xf numFmtId="0" fontId="1" fillId="0" borderId="22" xfId="2" applyBorder="1"/>
    <xf numFmtId="0" fontId="9" fillId="0" borderId="6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2" fontId="3" fillId="0" borderId="4" xfId="2" applyNumberFormat="1" applyFont="1" applyBorder="1" applyAlignment="1">
      <alignment horizontal="center" vertical="center" wrapText="1"/>
    </xf>
    <xf numFmtId="2" fontId="3" fillId="0" borderId="5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4" fontId="6" fillId="0" borderId="4" xfId="2" applyNumberFormat="1" applyFont="1" applyBorder="1" applyAlignment="1" applyProtection="1">
      <alignment horizontal="center" vertical="center" wrapText="1"/>
      <protection hidden="1"/>
    </xf>
    <xf numFmtId="4" fontId="6" fillId="0" borderId="9" xfId="2" applyNumberFormat="1" applyFont="1" applyBorder="1" applyAlignment="1" applyProtection="1">
      <alignment horizontal="center" vertical="center" wrapText="1"/>
      <protection hidden="1"/>
    </xf>
    <xf numFmtId="4" fontId="6" fillId="0" borderId="2" xfId="2" applyNumberFormat="1" applyFont="1" applyBorder="1" applyAlignment="1" applyProtection="1">
      <alignment horizontal="center" vertical="center" wrapText="1"/>
      <protection hidden="1"/>
    </xf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6" xfId="2" applyBorder="1"/>
    <xf numFmtId="2" fontId="3" fillId="0" borderId="11" xfId="2" applyNumberFormat="1" applyFont="1" applyBorder="1" applyAlignment="1">
      <alignment horizontal="center" vertical="center" wrapText="1"/>
    </xf>
    <xf numFmtId="2" fontId="3" fillId="0" borderId="12" xfId="2" applyNumberFormat="1" applyFont="1" applyBorder="1" applyAlignment="1">
      <alignment horizontal="center" vertical="center" wrapText="1"/>
    </xf>
    <xf numFmtId="2" fontId="3" fillId="0" borderId="16" xfId="2" applyNumberFormat="1" applyFont="1" applyBorder="1" applyAlignment="1">
      <alignment horizontal="center" vertical="center" wrapText="1"/>
    </xf>
    <xf numFmtId="4" fontId="6" fillId="0" borderId="11" xfId="2" applyNumberFormat="1" applyFont="1" applyBorder="1" applyAlignment="1" applyProtection="1">
      <alignment horizontal="center" vertical="center" wrapText="1"/>
      <protection hidden="1"/>
    </xf>
    <xf numFmtId="4" fontId="6" fillId="0" borderId="16" xfId="2" applyNumberFormat="1" applyFont="1" applyBorder="1" applyAlignment="1" applyProtection="1">
      <alignment horizontal="center" vertical="center" wrapText="1"/>
      <protection hidden="1"/>
    </xf>
    <xf numFmtId="4" fontId="6" fillId="0" borderId="10" xfId="2" applyNumberFormat="1" applyFont="1" applyBorder="1" applyAlignment="1" applyProtection="1">
      <alignment horizontal="center" vertical="center" wrapText="1"/>
      <protection hidden="1"/>
    </xf>
    <xf numFmtId="2" fontId="6" fillId="0" borderId="3" xfId="2" applyNumberFormat="1" applyFont="1" applyBorder="1" applyAlignment="1">
      <alignment horizontal="center" vertical="center" wrapText="1"/>
    </xf>
    <xf numFmtId="2" fontId="3" fillId="0" borderId="6" xfId="2" applyNumberFormat="1" applyFont="1" applyBorder="1" applyAlignment="1">
      <alignment horizontal="center" vertical="center" wrapText="1"/>
    </xf>
    <xf numFmtId="2" fontId="3" fillId="0" borderId="7" xfId="2" applyNumberFormat="1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3" fillId="0" borderId="6" xfId="2" applyFont="1" applyBorder="1" applyAlignment="1" applyProtection="1">
      <alignment horizontal="left" vertical="center"/>
      <protection hidden="1"/>
    </xf>
    <xf numFmtId="0" fontId="3" fillId="0" borderId="7" xfId="2" applyFont="1" applyBorder="1" applyAlignment="1" applyProtection="1">
      <alignment horizontal="left" vertical="center"/>
      <protection hidden="1"/>
    </xf>
    <xf numFmtId="0" fontId="3" fillId="0" borderId="8" xfId="2" applyFont="1" applyBorder="1" applyAlignment="1" applyProtection="1">
      <alignment horizontal="left" vertical="center"/>
      <protection hidden="1"/>
    </xf>
    <xf numFmtId="0" fontId="3" fillId="0" borderId="3" xfId="2" applyFont="1" applyBorder="1" applyAlignment="1">
      <alignment horizontal="left"/>
    </xf>
    <xf numFmtId="0" fontId="6" fillId="0" borderId="0" xfId="2" applyFont="1" applyAlignment="1" applyProtection="1">
      <alignment vertical="center"/>
      <protection hidden="1"/>
    </xf>
    <xf numFmtId="0" fontId="11" fillId="0" borderId="0" xfId="2" applyFont="1"/>
    <xf numFmtId="14" fontId="1" fillId="0" borderId="0" xfId="2" applyNumberFormat="1" applyAlignment="1">
      <alignment vertical="center"/>
    </xf>
    <xf numFmtId="0" fontId="12" fillId="0" borderId="0" xfId="2" applyFont="1" applyAlignment="1">
      <alignment horizontal="left" vertical="center" wrapText="1"/>
    </xf>
    <xf numFmtId="0" fontId="1" fillId="0" borderId="0" xfId="2" applyAlignment="1">
      <alignment horizontal="left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10" fontId="3" fillId="3" borderId="2" xfId="2" applyNumberFormat="1" applyFont="1" applyFill="1" applyBorder="1" applyAlignment="1">
      <alignment horizontal="center" vertical="center"/>
    </xf>
    <xf numFmtId="10" fontId="3" fillId="3" borderId="4" xfId="2" applyNumberFormat="1" applyFont="1" applyFill="1" applyBorder="1" applyAlignment="1">
      <alignment horizontal="center" vertical="center"/>
    </xf>
    <xf numFmtId="10" fontId="3" fillId="3" borderId="9" xfId="2" applyNumberFormat="1" applyFont="1" applyFill="1" applyBorder="1" applyAlignment="1">
      <alignment horizontal="center" vertical="center"/>
    </xf>
    <xf numFmtId="0" fontId="3" fillId="3" borderId="0" xfId="2" applyFont="1" applyFill="1"/>
    <xf numFmtId="0" fontId="1" fillId="3" borderId="0" xfId="2" applyFill="1"/>
    <xf numFmtId="0" fontId="3" fillId="3" borderId="11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10" fontId="3" fillId="3" borderId="10" xfId="2" applyNumberFormat="1" applyFont="1" applyFill="1" applyBorder="1" applyAlignment="1">
      <alignment horizontal="center" vertical="center"/>
    </xf>
    <xf numFmtId="10" fontId="3" fillId="3" borderId="11" xfId="2" applyNumberFormat="1" applyFont="1" applyFill="1" applyBorder="1" applyAlignment="1">
      <alignment horizontal="center" vertical="center"/>
    </xf>
    <xf numFmtId="10" fontId="3" fillId="3" borderId="16" xfId="2" applyNumberFormat="1" applyFont="1" applyFill="1" applyBorder="1" applyAlignment="1">
      <alignment horizontal="center" vertical="center"/>
    </xf>
  </cellXfs>
  <cellStyles count="3">
    <cellStyle name="Гиперссылка 2" xfId="1" xr:uid="{88200290-FCF8-47B2-B6F7-44B4375F47EA}"/>
    <cellStyle name="Обычный" xfId="0" builtinId="0"/>
    <cellStyle name="Обычный 2" xfId="2" xr:uid="{6740D0C7-61E5-40C6-A668-A27B11E5D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228600</xdr:colOff>
      <xdr:row>8</xdr:row>
      <xdr:rowOff>152400</xdr:rowOff>
    </xdr:from>
    <xdr:to>
      <xdr:col>16</xdr:col>
      <xdr:colOff>800100</xdr:colOff>
      <xdr:row>10</xdr:row>
      <xdr:rowOff>107950</xdr:rowOff>
    </xdr:to>
    <xdr:pic>
      <xdr:nvPicPr>
        <xdr:cNvPr id="2" name="Picture 284">
          <a:extLst>
            <a:ext uri="{FF2B5EF4-FFF2-40B4-BE49-F238E27FC236}">
              <a16:creationId xmlns:a16="http://schemas.microsoft.com/office/drawing/2014/main" id="{975A3BBE-C8B2-47ED-8A95-EBEF3106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63850"/>
          <a:ext cx="5715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222250</xdr:colOff>
      <xdr:row>11</xdr:row>
      <xdr:rowOff>165100</xdr:rowOff>
    </xdr:from>
    <xdr:to>
      <xdr:col>0</xdr:col>
      <xdr:colOff>774700</xdr:colOff>
      <xdr:row>13</xdr:row>
      <xdr:rowOff>165101</xdr:rowOff>
    </xdr:to>
    <xdr:pic>
      <xdr:nvPicPr>
        <xdr:cNvPr id="3" name="Picture 283">
          <a:extLst>
            <a:ext uri="{FF2B5EF4-FFF2-40B4-BE49-F238E27FC236}">
              <a16:creationId xmlns:a16="http://schemas.microsoft.com/office/drawing/2014/main" id="{6FDE5BD4-9B6F-43EC-BD50-F516FDE4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3581400"/>
          <a:ext cx="5524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31750</xdr:rowOff>
    </xdr:from>
    <xdr:to>
      <xdr:col>0</xdr:col>
      <xdr:colOff>1346200</xdr:colOff>
      <xdr:row>18</xdr:row>
      <xdr:rowOff>209550</xdr:rowOff>
    </xdr:to>
    <xdr:pic>
      <xdr:nvPicPr>
        <xdr:cNvPr id="4" name="Picture 285">
          <a:extLst>
            <a:ext uri="{FF2B5EF4-FFF2-40B4-BE49-F238E27FC236}">
              <a16:creationId xmlns:a16="http://schemas.microsoft.com/office/drawing/2014/main" id="{9F1B7023-D587-4357-9442-E8E3122E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38700"/>
          <a:ext cx="13081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29</xdr:row>
      <xdr:rowOff>38100</xdr:rowOff>
    </xdr:from>
    <xdr:to>
      <xdr:col>0</xdr:col>
      <xdr:colOff>977900</xdr:colOff>
      <xdr:row>29</xdr:row>
      <xdr:rowOff>469900</xdr:rowOff>
    </xdr:to>
    <xdr:pic>
      <xdr:nvPicPr>
        <xdr:cNvPr id="5" name="Picture 289">
          <a:extLst>
            <a:ext uri="{FF2B5EF4-FFF2-40B4-BE49-F238E27FC236}">
              <a16:creationId xmlns:a16="http://schemas.microsoft.com/office/drawing/2014/main" id="{8A155188-47BD-4233-9C1F-AD4EB709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096250"/>
          <a:ext cx="5588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32</xdr:row>
      <xdr:rowOff>101600</xdr:rowOff>
    </xdr:from>
    <xdr:to>
      <xdr:col>0</xdr:col>
      <xdr:colOff>1308100</xdr:colOff>
      <xdr:row>33</xdr:row>
      <xdr:rowOff>400050</xdr:rowOff>
    </xdr:to>
    <xdr:pic>
      <xdr:nvPicPr>
        <xdr:cNvPr id="6" name="Picture 291">
          <a:extLst>
            <a:ext uri="{FF2B5EF4-FFF2-40B4-BE49-F238E27FC236}">
              <a16:creationId xmlns:a16="http://schemas.microsoft.com/office/drawing/2014/main" id="{3E594D29-0688-440A-A603-7C53019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264650"/>
          <a:ext cx="1149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450850</xdr:colOff>
      <xdr:row>34</xdr:row>
      <xdr:rowOff>127000</xdr:rowOff>
    </xdr:from>
    <xdr:to>
      <xdr:col>0</xdr:col>
      <xdr:colOff>927100</xdr:colOff>
      <xdr:row>34</xdr:row>
      <xdr:rowOff>387350</xdr:rowOff>
    </xdr:to>
    <xdr:pic>
      <xdr:nvPicPr>
        <xdr:cNvPr id="7" name="Picture 293">
          <a:extLst>
            <a:ext uri="{FF2B5EF4-FFF2-40B4-BE49-F238E27FC236}">
              <a16:creationId xmlns:a16="http://schemas.microsoft.com/office/drawing/2014/main" id="{32A77B92-0271-487E-A641-AD548318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9963150"/>
          <a:ext cx="476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35</xdr:row>
      <xdr:rowOff>38100</xdr:rowOff>
    </xdr:from>
    <xdr:to>
      <xdr:col>0</xdr:col>
      <xdr:colOff>876300</xdr:colOff>
      <xdr:row>35</xdr:row>
      <xdr:rowOff>247650</xdr:rowOff>
    </xdr:to>
    <xdr:pic>
      <xdr:nvPicPr>
        <xdr:cNvPr id="8" name="Picture 294">
          <a:extLst>
            <a:ext uri="{FF2B5EF4-FFF2-40B4-BE49-F238E27FC236}">
              <a16:creationId xmlns:a16="http://schemas.microsoft.com/office/drawing/2014/main" id="{50AF6922-C1DB-4248-A935-F72A64F2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3695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508000</xdr:colOff>
      <xdr:row>36</xdr:row>
      <xdr:rowOff>101600</xdr:rowOff>
    </xdr:from>
    <xdr:to>
      <xdr:col>0</xdr:col>
      <xdr:colOff>876300</xdr:colOff>
      <xdr:row>36</xdr:row>
      <xdr:rowOff>349250</xdr:rowOff>
    </xdr:to>
    <xdr:pic>
      <xdr:nvPicPr>
        <xdr:cNvPr id="9" name="Picture 296">
          <a:extLst>
            <a:ext uri="{FF2B5EF4-FFF2-40B4-BE49-F238E27FC236}">
              <a16:creationId xmlns:a16="http://schemas.microsoft.com/office/drawing/2014/main" id="{A7D13C8A-D794-4725-BB5C-0EFA70C7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0718800"/>
          <a:ext cx="368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37</xdr:row>
      <xdr:rowOff>19050</xdr:rowOff>
    </xdr:from>
    <xdr:to>
      <xdr:col>0</xdr:col>
      <xdr:colOff>1035050</xdr:colOff>
      <xdr:row>37</xdr:row>
      <xdr:rowOff>336550</xdr:rowOff>
    </xdr:to>
    <xdr:pic>
      <xdr:nvPicPr>
        <xdr:cNvPr id="10" name="Picture 279">
          <a:extLst>
            <a:ext uri="{FF2B5EF4-FFF2-40B4-BE49-F238E27FC236}">
              <a16:creationId xmlns:a16="http://schemas.microsoft.com/office/drawing/2014/main" id="{E5229A28-2DE6-40A2-98C8-24D551AA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1169650"/>
          <a:ext cx="6667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260350</xdr:colOff>
      <xdr:row>38</xdr:row>
      <xdr:rowOff>19050</xdr:rowOff>
    </xdr:from>
    <xdr:to>
      <xdr:col>0</xdr:col>
      <xdr:colOff>1098550</xdr:colOff>
      <xdr:row>38</xdr:row>
      <xdr:rowOff>342900</xdr:rowOff>
    </xdr:to>
    <xdr:pic>
      <xdr:nvPicPr>
        <xdr:cNvPr id="11" name="Picture 278">
          <a:extLst>
            <a:ext uri="{FF2B5EF4-FFF2-40B4-BE49-F238E27FC236}">
              <a16:creationId xmlns:a16="http://schemas.microsoft.com/office/drawing/2014/main" id="{5AE27812-7EEE-41B5-BCBD-4A39941B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1537950"/>
          <a:ext cx="838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39</xdr:row>
      <xdr:rowOff>95250</xdr:rowOff>
    </xdr:from>
    <xdr:to>
      <xdr:col>0</xdr:col>
      <xdr:colOff>1295400</xdr:colOff>
      <xdr:row>40</xdr:row>
      <xdr:rowOff>63500</xdr:rowOff>
    </xdr:to>
    <xdr:pic>
      <xdr:nvPicPr>
        <xdr:cNvPr id="12" name="Picture 277">
          <a:extLst>
            <a:ext uri="{FF2B5EF4-FFF2-40B4-BE49-F238E27FC236}">
              <a16:creationId xmlns:a16="http://schemas.microsoft.com/office/drawing/2014/main" id="{712D0847-4682-45F9-B817-DC135C63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976100"/>
          <a:ext cx="11366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5</xdr:row>
      <xdr:rowOff>76200</xdr:rowOff>
    </xdr:from>
    <xdr:to>
      <xdr:col>0</xdr:col>
      <xdr:colOff>984250</xdr:colOff>
      <xdr:row>8</xdr:row>
      <xdr:rowOff>165099</xdr:rowOff>
    </xdr:to>
    <xdr:pic>
      <xdr:nvPicPr>
        <xdr:cNvPr id="13" name="Picture 899">
          <a:extLst>
            <a:ext uri="{FF2B5EF4-FFF2-40B4-BE49-F238E27FC236}">
              <a16:creationId xmlns:a16="http://schemas.microsoft.com/office/drawing/2014/main" id="{9F4EBC14-B940-45B6-9568-F20EE384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24100"/>
          <a:ext cx="603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19</xdr:row>
      <xdr:rowOff>44450</xdr:rowOff>
    </xdr:from>
    <xdr:to>
      <xdr:col>0</xdr:col>
      <xdr:colOff>1193800</xdr:colOff>
      <xdr:row>21</xdr:row>
      <xdr:rowOff>126999</xdr:rowOff>
    </xdr:to>
    <xdr:pic>
      <xdr:nvPicPr>
        <xdr:cNvPr id="14" name="Picture 8449">
          <a:extLst>
            <a:ext uri="{FF2B5EF4-FFF2-40B4-BE49-F238E27FC236}">
              <a16:creationId xmlns:a16="http://schemas.microsoft.com/office/drawing/2014/main" id="{078B3268-5E6C-4A96-A31F-A1139EE6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46700"/>
          <a:ext cx="10668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82550</xdr:colOff>
      <xdr:row>22</xdr:row>
      <xdr:rowOff>0</xdr:rowOff>
    </xdr:from>
    <xdr:to>
      <xdr:col>0</xdr:col>
      <xdr:colOff>1358900</xdr:colOff>
      <xdr:row>25</xdr:row>
      <xdr:rowOff>152400</xdr:rowOff>
    </xdr:to>
    <xdr:pic>
      <xdr:nvPicPr>
        <xdr:cNvPr id="15" name="Picture 8451">
          <a:extLst>
            <a:ext uri="{FF2B5EF4-FFF2-40B4-BE49-F238E27FC236}">
              <a16:creationId xmlns:a16="http://schemas.microsoft.com/office/drawing/2014/main" id="{D6429662-FF1A-4106-85C8-44D4808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115050"/>
          <a:ext cx="127635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28</xdr:row>
      <xdr:rowOff>57150</xdr:rowOff>
    </xdr:from>
    <xdr:to>
      <xdr:col>0</xdr:col>
      <xdr:colOff>1117600</xdr:colOff>
      <xdr:row>28</xdr:row>
      <xdr:rowOff>431800</xdr:rowOff>
    </xdr:to>
    <xdr:pic>
      <xdr:nvPicPr>
        <xdr:cNvPr id="16" name="Picture 8453">
          <a:extLst>
            <a:ext uri="{FF2B5EF4-FFF2-40B4-BE49-F238E27FC236}">
              <a16:creationId xmlns:a16="http://schemas.microsoft.com/office/drawing/2014/main" id="{70B0A993-C0BD-4384-8200-9BEE7EB2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594600"/>
          <a:ext cx="8699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30</xdr:row>
      <xdr:rowOff>31750</xdr:rowOff>
    </xdr:from>
    <xdr:to>
      <xdr:col>0</xdr:col>
      <xdr:colOff>1016000</xdr:colOff>
      <xdr:row>31</xdr:row>
      <xdr:rowOff>234950</xdr:rowOff>
    </xdr:to>
    <xdr:pic>
      <xdr:nvPicPr>
        <xdr:cNvPr id="17" name="Picture 8455">
          <a:extLst>
            <a:ext uri="{FF2B5EF4-FFF2-40B4-BE49-F238E27FC236}">
              <a16:creationId xmlns:a16="http://schemas.microsoft.com/office/drawing/2014/main" id="{2EA844CB-434D-48F3-B967-5951AC13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623300"/>
          <a:ext cx="74930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&#1099;/&#1055;&#1088;&#1072;&#1081;&#1089;_&#1054;&#1041;&#1065;&#1048;&#1049;_&#1041;&#1077;&#1083;&#1072;&#1088;&#1091;&#1089;&#1100;_c_2020.0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АКЦИИ на металл"/>
      <sheetName val="Распродаж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_QT"/>
      <sheetName val="1_9_Композит черепица AeroDek"/>
      <sheetName val="1_10_Черепица Luxard"/>
      <sheetName val="1_11_Черепица Metrotile "/>
      <sheetName val="1_12_ЦПЧ и Керамика"/>
      <sheetName val="1_13_Снегозад-ли GL и Optima"/>
      <sheetName val="1_14_ЭБК GL"/>
      <sheetName val="1_15_ЭБК Optima"/>
      <sheetName val="1_16_Vilpe"/>
      <sheetName val="1_17_Krovent и ТехноНиколь"/>
      <sheetName val="1_18_Проходки MasterFlash "/>
      <sheetName val="1_19_Fakro"/>
      <sheetName val="1_20_VELUX OPTIMA"/>
      <sheetName val="1_21_VELUX PREMIUM"/>
      <sheetName val="1_22_Дымники_колпаки_кожухи"/>
      <sheetName val="2_1_Водосток GL"/>
      <sheetName val="2_2_Водосток Vortex_Optima"/>
      <sheetName val="2_3_Водосток ПВХ GL"/>
      <sheetName val="3_1_ЦИНК"/>
      <sheetName val="4_1_ФАСАД"/>
      <sheetName val="4_2_Доборные элементы Фасад"/>
      <sheetName val="4_3_Виниловый сайдинг"/>
      <sheetName val="4_4_Декор эл-ты Mid-America"/>
      <sheetName val="4_5_Фасадные панели GL"/>
      <sheetName val="4_6_Фасадные панели"/>
      <sheetName val="4_7_Фиброцементный сайдинг"/>
      <sheetName val="4_8_ГК-профиль"/>
      <sheetName val="4_9_Навесная фасадная система1"/>
      <sheetName val="4_10_Навесная фасадная система2"/>
      <sheetName val="4_11_Навесная фасадная система3"/>
      <sheetName val="5_1_ЗАБОРЫ"/>
      <sheetName val="5_2_Доборные эл-ты ограждений"/>
      <sheetName val="5_3_Панельные ограждения"/>
      <sheetName val="5_4_Эл-ты панельных ограждений"/>
      <sheetName val="5_5_Модульные ограждения GL"/>
      <sheetName val="5_6_Временные огр и Рулон сетка"/>
      <sheetName val="5_7_Откат. ворота"/>
      <sheetName val="5_8_Распашные ворота и калитки"/>
      <sheetName val="5_9_Эл-ты ограждений Locinox"/>
      <sheetName val="6_1_Гидро-пароизоляция"/>
      <sheetName val="6_2_Комплектующие "/>
      <sheetName val="6_3_Крепеж"/>
      <sheetName val="6_4_Утеплители"/>
      <sheetName val="6_5_Carbon и Planter"/>
      <sheetName val="6_6_Инструменты"/>
      <sheetName val="6_7_Инструменты 2"/>
      <sheetName val="7_1_Террасная доска MasterDeck"/>
      <sheetName val="7_2_Водоотвод_и_Теплицы"/>
      <sheetName val="7_3_Таблички и Флюгеры"/>
      <sheetName val="8_УПАКОВКА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21">
          <cell r="A121">
            <v>0.57999999999999996</v>
          </cell>
        </row>
        <row r="122">
          <cell r="A122">
            <v>0.69</v>
          </cell>
        </row>
        <row r="123">
          <cell r="A123">
            <v>0.8</v>
          </cell>
        </row>
        <row r="124">
          <cell r="A124">
            <v>0.91</v>
          </cell>
        </row>
        <row r="125">
          <cell r="A125">
            <v>1.02</v>
          </cell>
        </row>
        <row r="126">
          <cell r="A126">
            <v>1.1299999999999999</v>
          </cell>
        </row>
        <row r="127">
          <cell r="A127">
            <v>1.24</v>
          </cell>
        </row>
        <row r="128">
          <cell r="A128">
            <v>1.35</v>
          </cell>
        </row>
        <row r="129">
          <cell r="A129">
            <v>1.46</v>
          </cell>
        </row>
        <row r="130">
          <cell r="A130">
            <v>1.57</v>
          </cell>
        </row>
        <row r="131">
          <cell r="A131">
            <v>1.68</v>
          </cell>
        </row>
        <row r="132">
          <cell r="A132">
            <v>1.79</v>
          </cell>
        </row>
        <row r="133">
          <cell r="A133">
            <v>1.9</v>
          </cell>
        </row>
        <row r="134">
          <cell r="A134">
            <v>2.0099999999999998</v>
          </cell>
        </row>
        <row r="139">
          <cell r="A139" t="str">
            <v>нет</v>
          </cell>
        </row>
        <row r="140">
          <cell r="A140" t="str">
            <v>Калитка 1,68 х 1</v>
          </cell>
        </row>
        <row r="141">
          <cell r="A141" t="str">
            <v>Калитка 2,0 х 1</v>
          </cell>
        </row>
        <row r="145">
          <cell r="A145" t="str">
            <v>нет</v>
          </cell>
        </row>
        <row r="146">
          <cell r="A146" t="str">
            <v>Ворота распашные 1,68 х 3,6</v>
          </cell>
        </row>
        <row r="147">
          <cell r="A147" t="str">
            <v>Ворота распашные 2,0 х 3,6</v>
          </cell>
        </row>
        <row r="148">
          <cell r="A148" t="str">
            <v>Ворота откатные 2,0 х 3,5</v>
          </cell>
        </row>
        <row r="149">
          <cell r="A149" t="str">
            <v>Ворота откатные 2,0 х 4,5</v>
          </cell>
        </row>
        <row r="150">
          <cell r="A150" t="str">
            <v>Ворота откатные на кирпичные столбы 2,0 х 3,5</v>
          </cell>
        </row>
        <row r="151">
          <cell r="A151" t="str">
            <v>Ворота откатные на кирпичные столбы 2,0 х 4,5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F4">
            <v>695</v>
          </cell>
          <cell r="H4">
            <v>723</v>
          </cell>
          <cell r="J4">
            <v>651</v>
          </cell>
          <cell r="N4">
            <v>812</v>
          </cell>
          <cell r="P4">
            <v>805</v>
          </cell>
          <cell r="R4">
            <v>714</v>
          </cell>
          <cell r="T4">
            <v>690</v>
          </cell>
          <cell r="V4">
            <v>621</v>
          </cell>
          <cell r="X4">
            <v>614</v>
          </cell>
          <cell r="Z4">
            <v>553</v>
          </cell>
          <cell r="AB4">
            <v>895</v>
          </cell>
          <cell r="AD4">
            <v>895</v>
          </cell>
          <cell r="AF4">
            <v>522</v>
          </cell>
          <cell r="AH4">
            <v>470</v>
          </cell>
          <cell r="AJ4">
            <v>565</v>
          </cell>
          <cell r="AL4">
            <v>520</v>
          </cell>
          <cell r="AN4">
            <v>468</v>
          </cell>
          <cell r="AP4">
            <v>422</v>
          </cell>
          <cell r="AR4">
            <v>411</v>
          </cell>
          <cell r="BB4">
            <v>370</v>
          </cell>
        </row>
        <row r="5">
          <cell r="F5">
            <v>695</v>
          </cell>
          <cell r="H5">
            <v>723</v>
          </cell>
          <cell r="J5">
            <v>651</v>
          </cell>
          <cell r="N5">
            <v>812</v>
          </cell>
          <cell r="P5">
            <v>805</v>
          </cell>
          <cell r="R5">
            <v>714</v>
          </cell>
          <cell r="T5">
            <v>690</v>
          </cell>
          <cell r="V5">
            <v>621</v>
          </cell>
          <cell r="X5">
            <v>614</v>
          </cell>
          <cell r="Z5">
            <v>553</v>
          </cell>
          <cell r="AB5">
            <v>895</v>
          </cell>
          <cell r="AD5">
            <v>895</v>
          </cell>
          <cell r="AF5">
            <v>522</v>
          </cell>
          <cell r="AH5">
            <v>470</v>
          </cell>
          <cell r="AJ5">
            <v>565</v>
          </cell>
          <cell r="AL5">
            <v>520</v>
          </cell>
          <cell r="AN5">
            <v>468</v>
          </cell>
          <cell r="AP5">
            <v>422</v>
          </cell>
          <cell r="AR5">
            <v>411</v>
          </cell>
          <cell r="BB5">
            <v>370</v>
          </cell>
        </row>
        <row r="6">
          <cell r="F6">
            <v>687</v>
          </cell>
          <cell r="H6">
            <v>714</v>
          </cell>
          <cell r="J6">
            <v>643</v>
          </cell>
          <cell r="N6">
            <v>796</v>
          </cell>
          <cell r="P6">
            <v>788</v>
          </cell>
          <cell r="R6">
            <v>702</v>
          </cell>
          <cell r="T6">
            <v>678</v>
          </cell>
          <cell r="V6">
            <v>610</v>
          </cell>
          <cell r="X6">
            <v>605</v>
          </cell>
          <cell r="Z6">
            <v>545</v>
          </cell>
          <cell r="AB6">
            <v>876</v>
          </cell>
          <cell r="AD6">
            <v>876</v>
          </cell>
          <cell r="AF6">
            <v>517</v>
          </cell>
          <cell r="AH6">
            <v>465</v>
          </cell>
          <cell r="AJ6">
            <v>558</v>
          </cell>
          <cell r="AL6">
            <v>515</v>
          </cell>
          <cell r="AN6">
            <v>464</v>
          </cell>
          <cell r="AP6">
            <v>415</v>
          </cell>
          <cell r="AR6">
            <v>405</v>
          </cell>
          <cell r="BB6">
            <v>366</v>
          </cell>
        </row>
        <row r="7">
          <cell r="F7">
            <v>687</v>
          </cell>
          <cell r="H7">
            <v>714</v>
          </cell>
          <cell r="J7">
            <v>643</v>
          </cell>
          <cell r="N7">
            <v>796</v>
          </cell>
          <cell r="P7">
            <v>788</v>
          </cell>
          <cell r="R7">
            <v>702</v>
          </cell>
          <cell r="T7">
            <v>678</v>
          </cell>
          <cell r="V7">
            <v>610</v>
          </cell>
          <cell r="X7">
            <v>605</v>
          </cell>
          <cell r="Z7">
            <v>545</v>
          </cell>
          <cell r="AB7">
            <v>876</v>
          </cell>
          <cell r="AD7">
            <v>876</v>
          </cell>
          <cell r="AF7">
            <v>517</v>
          </cell>
          <cell r="AH7">
            <v>465</v>
          </cell>
          <cell r="AJ7">
            <v>558</v>
          </cell>
          <cell r="AL7">
            <v>515</v>
          </cell>
          <cell r="AN7">
            <v>464</v>
          </cell>
          <cell r="AP7">
            <v>415</v>
          </cell>
          <cell r="AR7">
            <v>405</v>
          </cell>
          <cell r="BB7">
            <v>366</v>
          </cell>
        </row>
        <row r="8">
          <cell r="F8">
            <v>672</v>
          </cell>
          <cell r="H8">
            <v>699</v>
          </cell>
          <cell r="J8">
            <v>629</v>
          </cell>
          <cell r="L8">
            <v>548</v>
          </cell>
          <cell r="N8">
            <v>781</v>
          </cell>
          <cell r="P8">
            <v>773</v>
          </cell>
          <cell r="R8">
            <v>687</v>
          </cell>
          <cell r="T8">
            <v>663</v>
          </cell>
          <cell r="V8">
            <v>597</v>
          </cell>
          <cell r="X8">
            <v>590</v>
          </cell>
          <cell r="Z8">
            <v>531</v>
          </cell>
          <cell r="AB8">
            <v>861</v>
          </cell>
          <cell r="AD8">
            <v>861</v>
          </cell>
          <cell r="AF8">
            <v>502</v>
          </cell>
          <cell r="AH8">
            <v>452</v>
          </cell>
          <cell r="AJ8">
            <v>543</v>
          </cell>
          <cell r="AL8">
            <v>500</v>
          </cell>
          <cell r="AN8">
            <v>450</v>
          </cell>
          <cell r="AP8">
            <v>400</v>
          </cell>
          <cell r="AR8">
            <v>390</v>
          </cell>
          <cell r="BB8">
            <v>351</v>
          </cell>
          <cell r="BD8">
            <v>273</v>
          </cell>
          <cell r="BF8">
            <v>401</v>
          </cell>
        </row>
        <row r="9">
          <cell r="AP9">
            <v>400</v>
          </cell>
          <cell r="BB9">
            <v>351</v>
          </cell>
          <cell r="BD9">
            <v>273</v>
          </cell>
          <cell r="BF9">
            <v>401</v>
          </cell>
        </row>
        <row r="10">
          <cell r="F10">
            <v>687</v>
          </cell>
          <cell r="H10">
            <v>714</v>
          </cell>
          <cell r="N10">
            <v>796</v>
          </cell>
          <cell r="P10">
            <v>788</v>
          </cell>
          <cell r="R10">
            <v>702</v>
          </cell>
          <cell r="T10">
            <v>678</v>
          </cell>
          <cell r="V10">
            <v>610</v>
          </cell>
          <cell r="X10">
            <v>605</v>
          </cell>
          <cell r="Z10">
            <v>545</v>
          </cell>
          <cell r="AB10">
            <v>876</v>
          </cell>
          <cell r="AD10">
            <v>876</v>
          </cell>
          <cell r="AF10">
            <v>517</v>
          </cell>
          <cell r="AH10">
            <v>465</v>
          </cell>
          <cell r="AJ10">
            <v>558</v>
          </cell>
          <cell r="AL10">
            <v>515</v>
          </cell>
          <cell r="AN10">
            <v>464</v>
          </cell>
          <cell r="AP10">
            <v>415</v>
          </cell>
          <cell r="AR10">
            <v>405</v>
          </cell>
          <cell r="BB10">
            <v>366</v>
          </cell>
          <cell r="BD10">
            <v>288</v>
          </cell>
          <cell r="BF10">
            <v>416</v>
          </cell>
        </row>
        <row r="11">
          <cell r="F11">
            <v>1135</v>
          </cell>
          <cell r="H11">
            <v>1290</v>
          </cell>
          <cell r="J11">
            <v>1161</v>
          </cell>
          <cell r="L11">
            <v>972</v>
          </cell>
          <cell r="N11">
            <v>1262</v>
          </cell>
          <cell r="P11">
            <v>1247</v>
          </cell>
          <cell r="R11">
            <v>1164</v>
          </cell>
          <cell r="T11">
            <v>1116</v>
          </cell>
          <cell r="V11">
            <v>1004</v>
          </cell>
          <cell r="X11">
            <v>1021</v>
          </cell>
          <cell r="Z11">
            <v>919</v>
          </cell>
          <cell r="AB11">
            <v>1670</v>
          </cell>
          <cell r="AD11">
            <v>1670</v>
          </cell>
          <cell r="AF11">
            <v>979</v>
          </cell>
          <cell r="AH11">
            <v>881</v>
          </cell>
          <cell r="AJ11">
            <v>1057</v>
          </cell>
          <cell r="AL11">
            <v>969</v>
          </cell>
          <cell r="AN11">
            <v>872</v>
          </cell>
          <cell r="AP11">
            <v>794</v>
          </cell>
          <cell r="AR11">
            <v>814</v>
          </cell>
          <cell r="BB11">
            <v>671</v>
          </cell>
        </row>
        <row r="12">
          <cell r="F12">
            <v>666</v>
          </cell>
          <cell r="H12">
            <v>696</v>
          </cell>
          <cell r="J12">
            <v>626</v>
          </cell>
          <cell r="N12">
            <v>751</v>
          </cell>
          <cell r="P12">
            <v>744</v>
          </cell>
          <cell r="R12">
            <v>667</v>
          </cell>
          <cell r="T12">
            <v>644</v>
          </cell>
          <cell r="V12">
            <v>580</v>
          </cell>
          <cell r="X12">
            <v>593</v>
          </cell>
          <cell r="Z12">
            <v>534</v>
          </cell>
          <cell r="AB12">
            <v>821</v>
          </cell>
          <cell r="AD12">
            <v>821</v>
          </cell>
          <cell r="AJ12">
            <v>537</v>
          </cell>
          <cell r="AL12">
            <v>497</v>
          </cell>
          <cell r="AN12">
            <v>447</v>
          </cell>
          <cell r="AP12">
            <v>415</v>
          </cell>
          <cell r="AR12">
            <v>396</v>
          </cell>
          <cell r="AZ12">
            <v>494</v>
          </cell>
          <cell r="BB12">
            <v>367</v>
          </cell>
          <cell r="BX12">
            <v>346</v>
          </cell>
          <cell r="BZ12">
            <v>405</v>
          </cell>
        </row>
        <row r="13">
          <cell r="F13">
            <v>814</v>
          </cell>
          <cell r="H13">
            <v>851</v>
          </cell>
          <cell r="J13">
            <v>766</v>
          </cell>
          <cell r="N13">
            <v>918</v>
          </cell>
          <cell r="P13">
            <v>909</v>
          </cell>
          <cell r="R13">
            <v>816</v>
          </cell>
          <cell r="T13">
            <v>788</v>
          </cell>
          <cell r="V13">
            <v>709</v>
          </cell>
          <cell r="X13">
            <v>724</v>
          </cell>
          <cell r="Z13">
            <v>652</v>
          </cell>
          <cell r="AB13">
            <v>1003</v>
          </cell>
          <cell r="AD13">
            <v>1003</v>
          </cell>
          <cell r="AJ13">
            <v>657</v>
          </cell>
          <cell r="AL13">
            <v>608</v>
          </cell>
          <cell r="AN13">
            <v>547</v>
          </cell>
          <cell r="AP13">
            <v>507</v>
          </cell>
          <cell r="AR13">
            <v>483</v>
          </cell>
          <cell r="BB13">
            <v>448</v>
          </cell>
          <cell r="BT13">
            <v>359</v>
          </cell>
          <cell r="BV13">
            <v>377</v>
          </cell>
          <cell r="BX13">
            <v>423</v>
          </cell>
        </row>
        <row r="14">
          <cell r="F14">
            <v>768</v>
          </cell>
          <cell r="H14">
            <v>803</v>
          </cell>
          <cell r="J14">
            <v>723</v>
          </cell>
          <cell r="N14">
            <v>866</v>
          </cell>
          <cell r="P14">
            <v>858</v>
          </cell>
          <cell r="R14">
            <v>770</v>
          </cell>
          <cell r="T14">
            <v>743</v>
          </cell>
          <cell r="V14">
            <v>669</v>
          </cell>
          <cell r="X14">
            <v>683</v>
          </cell>
          <cell r="Z14">
            <v>615</v>
          </cell>
          <cell r="AJ14">
            <v>620</v>
          </cell>
          <cell r="AL14">
            <v>574</v>
          </cell>
          <cell r="AN14">
            <v>517</v>
          </cell>
          <cell r="AP14">
            <v>478</v>
          </cell>
          <cell r="AR14">
            <v>456</v>
          </cell>
          <cell r="AZ14">
            <v>569</v>
          </cell>
          <cell r="BB14">
            <v>423</v>
          </cell>
          <cell r="BX14">
            <v>399</v>
          </cell>
          <cell r="BZ14">
            <v>467</v>
          </cell>
        </row>
        <row r="15">
          <cell r="F15">
            <v>832</v>
          </cell>
          <cell r="H15">
            <v>870</v>
          </cell>
          <cell r="J15">
            <v>783</v>
          </cell>
          <cell r="N15">
            <v>938</v>
          </cell>
          <cell r="P15">
            <v>930</v>
          </cell>
          <cell r="R15">
            <v>834</v>
          </cell>
          <cell r="T15">
            <v>805</v>
          </cell>
          <cell r="V15">
            <v>725</v>
          </cell>
          <cell r="X15">
            <v>740</v>
          </cell>
          <cell r="Z15">
            <v>666</v>
          </cell>
          <cell r="AJ15">
            <v>671</v>
          </cell>
          <cell r="AL15">
            <v>621</v>
          </cell>
          <cell r="AN15">
            <v>559</v>
          </cell>
          <cell r="AP15">
            <v>518</v>
          </cell>
          <cell r="AR15">
            <v>494</v>
          </cell>
          <cell r="AZ15">
            <v>617</v>
          </cell>
          <cell r="BB15">
            <v>458</v>
          </cell>
          <cell r="BX15">
            <v>432</v>
          </cell>
          <cell r="BZ15">
            <v>506</v>
          </cell>
        </row>
        <row r="16">
          <cell r="D16">
            <v>771</v>
          </cell>
          <cell r="F16">
            <v>639</v>
          </cell>
          <cell r="H16">
            <v>670</v>
          </cell>
          <cell r="J16">
            <v>603</v>
          </cell>
          <cell r="L16">
            <v>510</v>
          </cell>
          <cell r="N16">
            <v>727</v>
          </cell>
          <cell r="P16">
            <v>720</v>
          </cell>
          <cell r="R16">
            <v>640</v>
          </cell>
          <cell r="T16">
            <v>616</v>
          </cell>
          <cell r="V16">
            <v>554</v>
          </cell>
          <cell r="X16">
            <v>562</v>
          </cell>
          <cell r="Z16">
            <v>506</v>
          </cell>
          <cell r="AB16">
            <v>800</v>
          </cell>
          <cell r="AD16">
            <v>800</v>
          </cell>
          <cell r="AF16">
            <v>468</v>
          </cell>
          <cell r="AH16">
            <v>421</v>
          </cell>
          <cell r="AJ16">
            <v>505</v>
          </cell>
          <cell r="AL16">
            <v>463</v>
          </cell>
          <cell r="AN16">
            <v>417</v>
          </cell>
          <cell r="AP16">
            <v>377</v>
          </cell>
          <cell r="AR16">
            <v>357</v>
          </cell>
          <cell r="AT16">
            <v>353</v>
          </cell>
          <cell r="AV16">
            <v>334</v>
          </cell>
          <cell r="BB16">
            <v>327</v>
          </cell>
          <cell r="BD16">
            <v>252</v>
          </cell>
          <cell r="BF16">
            <v>373</v>
          </cell>
          <cell r="BH16">
            <v>237</v>
          </cell>
          <cell r="BJ16">
            <v>225</v>
          </cell>
          <cell r="BL16">
            <v>304</v>
          </cell>
          <cell r="BN16">
            <v>295</v>
          </cell>
          <cell r="BP16">
            <v>206</v>
          </cell>
          <cell r="BR16">
            <v>232</v>
          </cell>
          <cell r="BT16">
            <v>251</v>
          </cell>
          <cell r="BV16">
            <v>266</v>
          </cell>
          <cell r="BX16">
            <v>305</v>
          </cell>
        </row>
        <row r="17">
          <cell r="D17">
            <v>826</v>
          </cell>
          <cell r="F17">
            <v>694</v>
          </cell>
          <cell r="H17">
            <v>725</v>
          </cell>
          <cell r="J17">
            <v>653</v>
          </cell>
          <cell r="L17">
            <v>565</v>
          </cell>
          <cell r="N17">
            <v>782</v>
          </cell>
          <cell r="P17">
            <v>775</v>
          </cell>
          <cell r="R17">
            <v>695</v>
          </cell>
          <cell r="T17">
            <v>671</v>
          </cell>
          <cell r="V17">
            <v>604</v>
          </cell>
          <cell r="X17">
            <v>617</v>
          </cell>
          <cell r="Z17">
            <v>555</v>
          </cell>
          <cell r="AB17">
            <v>855</v>
          </cell>
          <cell r="AD17">
            <v>855</v>
          </cell>
          <cell r="AF17">
            <v>523</v>
          </cell>
          <cell r="AH17">
            <v>471</v>
          </cell>
          <cell r="AJ17">
            <v>560</v>
          </cell>
          <cell r="AL17">
            <v>518</v>
          </cell>
          <cell r="AN17">
            <v>466</v>
          </cell>
          <cell r="AP17">
            <v>432</v>
          </cell>
          <cell r="AR17">
            <v>412</v>
          </cell>
          <cell r="AT17">
            <v>408</v>
          </cell>
          <cell r="AV17">
            <v>389</v>
          </cell>
          <cell r="BB17">
            <v>382</v>
          </cell>
          <cell r="BD17">
            <v>307</v>
          </cell>
          <cell r="BF17">
            <v>428</v>
          </cell>
          <cell r="BT17">
            <v>306</v>
          </cell>
          <cell r="BV17">
            <v>321</v>
          </cell>
        </row>
        <row r="18">
          <cell r="D18">
            <v>786</v>
          </cell>
          <cell r="F18">
            <v>652</v>
          </cell>
          <cell r="H18">
            <v>683</v>
          </cell>
          <cell r="J18">
            <v>615</v>
          </cell>
          <cell r="L18">
            <v>521</v>
          </cell>
          <cell r="N18">
            <v>741</v>
          </cell>
          <cell r="P18">
            <v>734</v>
          </cell>
          <cell r="R18">
            <v>653</v>
          </cell>
          <cell r="T18">
            <v>628</v>
          </cell>
          <cell r="V18">
            <v>565</v>
          </cell>
          <cell r="X18">
            <v>574</v>
          </cell>
          <cell r="Z18">
            <v>517</v>
          </cell>
          <cell r="AB18">
            <v>816</v>
          </cell>
          <cell r="AD18">
            <v>816</v>
          </cell>
          <cell r="AF18">
            <v>478</v>
          </cell>
          <cell r="AH18">
            <v>430</v>
          </cell>
          <cell r="AJ18">
            <v>515</v>
          </cell>
          <cell r="AL18">
            <v>473</v>
          </cell>
          <cell r="AN18">
            <v>426</v>
          </cell>
          <cell r="AP18">
            <v>385</v>
          </cell>
          <cell r="AR18">
            <v>365</v>
          </cell>
          <cell r="AT18">
            <v>361</v>
          </cell>
          <cell r="AV18">
            <v>342</v>
          </cell>
          <cell r="AZ18">
            <v>469</v>
          </cell>
          <cell r="BB18">
            <v>335</v>
          </cell>
          <cell r="BD18">
            <v>258</v>
          </cell>
          <cell r="BF18">
            <v>381</v>
          </cell>
          <cell r="BH18">
            <v>243</v>
          </cell>
          <cell r="BP18">
            <v>211</v>
          </cell>
          <cell r="BR18">
            <v>238</v>
          </cell>
          <cell r="BT18">
            <v>257</v>
          </cell>
          <cell r="BV18">
            <v>273</v>
          </cell>
          <cell r="BX18">
            <v>312</v>
          </cell>
          <cell r="BZ18">
            <v>375</v>
          </cell>
        </row>
        <row r="19">
          <cell r="D19">
            <v>841</v>
          </cell>
          <cell r="F19">
            <v>707</v>
          </cell>
          <cell r="H19">
            <v>738</v>
          </cell>
          <cell r="J19">
            <v>664</v>
          </cell>
          <cell r="L19">
            <v>576</v>
          </cell>
          <cell r="N19">
            <v>796</v>
          </cell>
          <cell r="P19">
            <v>789</v>
          </cell>
          <cell r="R19">
            <v>708</v>
          </cell>
          <cell r="T19">
            <v>683</v>
          </cell>
          <cell r="V19">
            <v>615</v>
          </cell>
          <cell r="X19">
            <v>629</v>
          </cell>
          <cell r="Z19">
            <v>566</v>
          </cell>
          <cell r="AB19">
            <v>871</v>
          </cell>
          <cell r="AD19">
            <v>871</v>
          </cell>
          <cell r="AF19">
            <v>533</v>
          </cell>
          <cell r="AH19">
            <v>480</v>
          </cell>
          <cell r="AJ19">
            <v>570</v>
          </cell>
          <cell r="AL19">
            <v>528</v>
          </cell>
          <cell r="AN19">
            <v>475</v>
          </cell>
          <cell r="AP19">
            <v>440</v>
          </cell>
          <cell r="AR19">
            <v>420</v>
          </cell>
          <cell r="AT19">
            <v>416</v>
          </cell>
          <cell r="AV19">
            <v>397</v>
          </cell>
          <cell r="BB19">
            <v>390</v>
          </cell>
          <cell r="BF19">
            <v>436</v>
          </cell>
          <cell r="BT19">
            <v>312</v>
          </cell>
          <cell r="BV19">
            <v>328</v>
          </cell>
        </row>
        <row r="20">
          <cell r="D20">
            <v>805</v>
          </cell>
          <cell r="F20">
            <v>667</v>
          </cell>
          <cell r="H20">
            <v>699</v>
          </cell>
          <cell r="J20">
            <v>629</v>
          </cell>
          <cell r="L20">
            <v>532</v>
          </cell>
          <cell r="N20">
            <v>759</v>
          </cell>
          <cell r="P20">
            <v>751</v>
          </cell>
          <cell r="R20">
            <v>668</v>
          </cell>
          <cell r="T20">
            <v>643</v>
          </cell>
          <cell r="V20">
            <v>579</v>
          </cell>
          <cell r="X20">
            <v>586</v>
          </cell>
          <cell r="Z20">
            <v>527</v>
          </cell>
          <cell r="AB20">
            <v>835</v>
          </cell>
          <cell r="AD20">
            <v>835</v>
          </cell>
          <cell r="AF20">
            <v>488</v>
          </cell>
          <cell r="AH20">
            <v>439</v>
          </cell>
          <cell r="AJ20">
            <v>527</v>
          </cell>
          <cell r="AL20">
            <v>486</v>
          </cell>
          <cell r="AN20">
            <v>437</v>
          </cell>
          <cell r="AP20">
            <v>393</v>
          </cell>
          <cell r="AR20">
            <v>373</v>
          </cell>
          <cell r="AT20">
            <v>371</v>
          </cell>
          <cell r="AV20">
            <v>349</v>
          </cell>
          <cell r="AZ20">
            <v>499</v>
          </cell>
          <cell r="BB20">
            <v>341</v>
          </cell>
          <cell r="BD20">
            <v>263</v>
          </cell>
          <cell r="BF20">
            <v>389</v>
          </cell>
          <cell r="BH20">
            <v>247</v>
          </cell>
          <cell r="BJ20">
            <v>233</v>
          </cell>
          <cell r="BP20">
            <v>215</v>
          </cell>
          <cell r="BR20">
            <v>242</v>
          </cell>
          <cell r="BT20">
            <v>262</v>
          </cell>
          <cell r="BV20">
            <v>278</v>
          </cell>
          <cell r="BX20">
            <v>318</v>
          </cell>
          <cell r="BZ20">
            <v>383</v>
          </cell>
        </row>
        <row r="22">
          <cell r="D22">
            <v>880</v>
          </cell>
          <cell r="F22">
            <v>730</v>
          </cell>
          <cell r="H22">
            <v>765</v>
          </cell>
          <cell r="J22">
            <v>689</v>
          </cell>
          <cell r="L22">
            <v>582</v>
          </cell>
          <cell r="N22">
            <v>830</v>
          </cell>
          <cell r="P22">
            <v>822</v>
          </cell>
          <cell r="R22">
            <v>731</v>
          </cell>
          <cell r="T22">
            <v>703</v>
          </cell>
          <cell r="V22">
            <v>633</v>
          </cell>
          <cell r="X22">
            <v>642</v>
          </cell>
          <cell r="Z22">
            <v>578</v>
          </cell>
          <cell r="AB22">
            <v>913</v>
          </cell>
          <cell r="AD22">
            <v>913</v>
          </cell>
          <cell r="AF22">
            <v>537</v>
          </cell>
          <cell r="AH22">
            <v>483</v>
          </cell>
          <cell r="AJ22">
            <v>576</v>
          </cell>
          <cell r="AL22">
            <v>531</v>
          </cell>
          <cell r="AN22">
            <v>478</v>
          </cell>
          <cell r="AP22">
            <v>435</v>
          </cell>
          <cell r="AR22">
            <v>411</v>
          </cell>
          <cell r="AT22">
            <v>403</v>
          </cell>
          <cell r="AV22">
            <v>381</v>
          </cell>
          <cell r="AZ22">
            <v>547</v>
          </cell>
          <cell r="BB22">
            <v>377</v>
          </cell>
          <cell r="BD22">
            <v>288</v>
          </cell>
          <cell r="BF22">
            <v>426</v>
          </cell>
          <cell r="BR22">
            <v>265</v>
          </cell>
          <cell r="BT22">
            <v>287</v>
          </cell>
          <cell r="BV22">
            <v>304</v>
          </cell>
          <cell r="BX22">
            <v>348</v>
          </cell>
          <cell r="BZ22">
            <v>419</v>
          </cell>
        </row>
        <row r="23">
          <cell r="N23">
            <v>829</v>
          </cell>
          <cell r="P23">
            <v>821</v>
          </cell>
          <cell r="R23">
            <v>730</v>
          </cell>
          <cell r="T23">
            <v>702</v>
          </cell>
          <cell r="V23">
            <v>632</v>
          </cell>
          <cell r="X23">
            <v>641</v>
          </cell>
          <cell r="Z23">
            <v>577</v>
          </cell>
          <cell r="AB23">
            <v>912</v>
          </cell>
          <cell r="AD23">
            <v>912</v>
          </cell>
          <cell r="AF23">
            <v>532</v>
          </cell>
          <cell r="AH23">
            <v>479</v>
          </cell>
          <cell r="AJ23">
            <v>575</v>
          </cell>
          <cell r="AL23">
            <v>527</v>
          </cell>
          <cell r="AN23">
            <v>474</v>
          </cell>
          <cell r="AP23">
            <v>429</v>
          </cell>
          <cell r="AR23">
            <v>406</v>
          </cell>
          <cell r="AX23">
            <v>628</v>
          </cell>
          <cell r="AZ23">
            <v>540</v>
          </cell>
          <cell r="BV23">
            <v>300</v>
          </cell>
          <cell r="BX23">
            <v>344</v>
          </cell>
          <cell r="BZ23">
            <v>416</v>
          </cell>
          <cell r="CB23">
            <v>482</v>
          </cell>
        </row>
        <row r="24">
          <cell r="N24">
            <v>967</v>
          </cell>
          <cell r="P24">
            <v>958</v>
          </cell>
          <cell r="R24">
            <v>851</v>
          </cell>
          <cell r="T24">
            <v>820</v>
          </cell>
          <cell r="V24">
            <v>738</v>
          </cell>
          <cell r="X24">
            <v>748</v>
          </cell>
          <cell r="Z24">
            <v>673</v>
          </cell>
          <cell r="AB24">
            <v>1064</v>
          </cell>
          <cell r="AD24">
            <v>1064</v>
          </cell>
          <cell r="AF24">
            <v>620</v>
          </cell>
          <cell r="AH24">
            <v>558</v>
          </cell>
          <cell r="AJ24">
            <v>671</v>
          </cell>
          <cell r="AL24">
            <v>616</v>
          </cell>
          <cell r="AN24">
            <v>554</v>
          </cell>
          <cell r="AR24">
            <v>475</v>
          </cell>
          <cell r="AX24">
            <v>738</v>
          </cell>
          <cell r="AZ24">
            <v>634</v>
          </cell>
          <cell r="BV24">
            <v>354</v>
          </cell>
          <cell r="BX24">
            <v>393</v>
          </cell>
          <cell r="BZ24">
            <v>475</v>
          </cell>
          <cell r="CB24">
            <v>550</v>
          </cell>
          <cell r="CD24">
            <v>613</v>
          </cell>
        </row>
        <row r="25">
          <cell r="P25" t="str">
            <v>-</v>
          </cell>
          <cell r="R25" t="str">
            <v>-</v>
          </cell>
          <cell r="T25" t="str">
            <v>-</v>
          </cell>
          <cell r="V25" t="str">
            <v>-</v>
          </cell>
          <cell r="X25" t="str">
            <v>-</v>
          </cell>
          <cell r="AD25" t="str">
            <v>-</v>
          </cell>
          <cell r="AX25">
            <v>834</v>
          </cell>
          <cell r="AZ25">
            <v>717</v>
          </cell>
          <cell r="BZ25">
            <v>536</v>
          </cell>
          <cell r="CB25">
            <v>621</v>
          </cell>
          <cell r="CD25">
            <v>691</v>
          </cell>
        </row>
        <row r="26">
          <cell r="D26">
            <v>781</v>
          </cell>
          <cell r="F26">
            <v>649</v>
          </cell>
          <cell r="H26">
            <v>680</v>
          </cell>
          <cell r="J26">
            <v>612</v>
          </cell>
          <cell r="L26">
            <v>520</v>
          </cell>
          <cell r="N26">
            <v>752</v>
          </cell>
          <cell r="P26">
            <v>746</v>
          </cell>
          <cell r="R26">
            <v>650</v>
          </cell>
          <cell r="T26">
            <v>626</v>
          </cell>
          <cell r="V26">
            <v>563</v>
          </cell>
          <cell r="X26">
            <v>572</v>
          </cell>
          <cell r="Z26">
            <v>515</v>
          </cell>
          <cell r="AB26">
            <v>839</v>
          </cell>
          <cell r="AD26">
            <v>839</v>
          </cell>
          <cell r="AF26">
            <v>478</v>
          </cell>
          <cell r="AH26">
            <v>430</v>
          </cell>
          <cell r="AJ26">
            <v>515</v>
          </cell>
          <cell r="AL26">
            <v>473</v>
          </cell>
          <cell r="AN26">
            <v>426</v>
          </cell>
          <cell r="AP26">
            <v>394</v>
          </cell>
          <cell r="AR26">
            <v>367</v>
          </cell>
          <cell r="AT26">
            <v>353</v>
          </cell>
          <cell r="AV26">
            <v>334</v>
          </cell>
          <cell r="AX26">
            <v>531</v>
          </cell>
          <cell r="AZ26">
            <v>459</v>
          </cell>
          <cell r="BB26">
            <v>327</v>
          </cell>
          <cell r="BD26">
            <v>252</v>
          </cell>
          <cell r="BF26">
            <v>373</v>
          </cell>
          <cell r="BP26">
            <v>199</v>
          </cell>
          <cell r="BR26">
            <v>223</v>
          </cell>
          <cell r="BT26">
            <v>241</v>
          </cell>
          <cell r="BV26">
            <v>255</v>
          </cell>
          <cell r="BX26">
            <v>292</v>
          </cell>
          <cell r="BZ26">
            <v>352</v>
          </cell>
          <cell r="CB26">
            <v>408</v>
          </cell>
          <cell r="CD26">
            <v>455</v>
          </cell>
        </row>
        <row r="27">
          <cell r="D27">
            <v>776</v>
          </cell>
          <cell r="F27">
            <v>644</v>
          </cell>
          <cell r="H27">
            <v>675</v>
          </cell>
          <cell r="J27">
            <v>608</v>
          </cell>
          <cell r="L27">
            <v>515</v>
          </cell>
          <cell r="N27">
            <v>747</v>
          </cell>
          <cell r="P27">
            <v>741</v>
          </cell>
          <cell r="R27">
            <v>645</v>
          </cell>
          <cell r="T27">
            <v>621</v>
          </cell>
          <cell r="V27">
            <v>559</v>
          </cell>
          <cell r="X27">
            <v>567</v>
          </cell>
          <cell r="Z27">
            <v>510</v>
          </cell>
          <cell r="AB27">
            <v>834</v>
          </cell>
          <cell r="AD27">
            <v>834</v>
          </cell>
          <cell r="AF27">
            <v>473</v>
          </cell>
          <cell r="AH27">
            <v>426</v>
          </cell>
          <cell r="AJ27">
            <v>510</v>
          </cell>
          <cell r="AL27">
            <v>468</v>
          </cell>
          <cell r="AN27">
            <v>421</v>
          </cell>
          <cell r="AP27">
            <v>389</v>
          </cell>
          <cell r="AR27">
            <v>362</v>
          </cell>
          <cell r="AT27">
            <v>353</v>
          </cell>
          <cell r="AV27">
            <v>334</v>
          </cell>
          <cell r="AX27">
            <v>531</v>
          </cell>
          <cell r="AZ27">
            <v>459</v>
          </cell>
          <cell r="BB27">
            <v>327</v>
          </cell>
          <cell r="BD27">
            <v>252</v>
          </cell>
          <cell r="BF27">
            <v>373</v>
          </cell>
          <cell r="BH27">
            <v>237</v>
          </cell>
          <cell r="BP27">
            <v>199</v>
          </cell>
          <cell r="BR27">
            <v>223</v>
          </cell>
          <cell r="BT27">
            <v>241</v>
          </cell>
          <cell r="BV27">
            <v>255</v>
          </cell>
          <cell r="BX27">
            <v>292</v>
          </cell>
          <cell r="BZ27">
            <v>352</v>
          </cell>
          <cell r="CB27">
            <v>408</v>
          </cell>
          <cell r="CD27">
            <v>455</v>
          </cell>
        </row>
        <row r="28">
          <cell r="D28">
            <v>852</v>
          </cell>
          <cell r="F28">
            <v>709</v>
          </cell>
          <cell r="H28">
            <v>744</v>
          </cell>
          <cell r="J28">
            <v>670</v>
          </cell>
          <cell r="L28">
            <v>578</v>
          </cell>
          <cell r="N28">
            <v>855</v>
          </cell>
          <cell r="P28">
            <v>847</v>
          </cell>
          <cell r="R28">
            <v>711</v>
          </cell>
          <cell r="T28">
            <v>684</v>
          </cell>
          <cell r="V28">
            <v>616</v>
          </cell>
          <cell r="X28">
            <v>628</v>
          </cell>
          <cell r="Z28">
            <v>565</v>
          </cell>
          <cell r="AB28">
            <v>886</v>
          </cell>
          <cell r="AD28">
            <v>886</v>
          </cell>
          <cell r="AF28">
            <v>530</v>
          </cell>
          <cell r="AH28">
            <v>477</v>
          </cell>
          <cell r="AJ28">
            <v>570</v>
          </cell>
          <cell r="AL28">
            <v>572</v>
          </cell>
          <cell r="AN28">
            <v>515</v>
          </cell>
          <cell r="AP28">
            <v>464</v>
          </cell>
          <cell r="AR28">
            <v>445</v>
          </cell>
          <cell r="BB28">
            <v>405</v>
          </cell>
        </row>
        <row r="29">
          <cell r="D29">
            <v>918</v>
          </cell>
          <cell r="F29">
            <v>767</v>
          </cell>
          <cell r="H29">
            <v>802</v>
          </cell>
          <cell r="J29">
            <v>722</v>
          </cell>
          <cell r="L29">
            <v>626</v>
          </cell>
          <cell r="N29">
            <v>938</v>
          </cell>
          <cell r="P29">
            <v>914</v>
          </cell>
          <cell r="R29">
            <v>769</v>
          </cell>
          <cell r="T29">
            <v>741</v>
          </cell>
          <cell r="V29">
            <v>667</v>
          </cell>
          <cell r="X29">
            <v>680</v>
          </cell>
          <cell r="Z29">
            <v>612</v>
          </cell>
          <cell r="AB29">
            <v>955</v>
          </cell>
          <cell r="AD29">
            <v>955</v>
          </cell>
          <cell r="AF29">
            <v>573</v>
          </cell>
          <cell r="AH29">
            <v>516</v>
          </cell>
          <cell r="AJ29">
            <v>618</v>
          </cell>
          <cell r="AL29">
            <v>607</v>
          </cell>
          <cell r="AN29">
            <v>546</v>
          </cell>
          <cell r="AP29">
            <v>522</v>
          </cell>
          <cell r="AR29">
            <v>484</v>
          </cell>
          <cell r="BB29">
            <v>437</v>
          </cell>
        </row>
        <row r="30">
          <cell r="D30">
            <v>872</v>
          </cell>
          <cell r="F30">
            <v>725</v>
          </cell>
          <cell r="H30">
            <v>762</v>
          </cell>
          <cell r="J30">
            <v>686</v>
          </cell>
          <cell r="L30">
            <v>592</v>
          </cell>
          <cell r="N30">
            <v>867</v>
          </cell>
          <cell r="P30">
            <v>859</v>
          </cell>
          <cell r="T30">
            <v>701</v>
          </cell>
          <cell r="V30">
            <v>631</v>
          </cell>
          <cell r="X30">
            <v>643</v>
          </cell>
          <cell r="Z30">
            <v>579</v>
          </cell>
          <cell r="AB30">
            <v>905</v>
          </cell>
          <cell r="AD30">
            <v>905</v>
          </cell>
          <cell r="AF30">
            <v>543</v>
          </cell>
          <cell r="AH30">
            <v>489</v>
          </cell>
          <cell r="AJ30">
            <v>581</v>
          </cell>
          <cell r="AL30">
            <v>581</v>
          </cell>
          <cell r="AN30">
            <v>523</v>
          </cell>
          <cell r="AP30">
            <v>475</v>
          </cell>
          <cell r="AR30">
            <v>462</v>
          </cell>
          <cell r="BB30">
            <v>418</v>
          </cell>
        </row>
        <row r="32">
          <cell r="D32">
            <v>872</v>
          </cell>
          <cell r="F32">
            <v>725</v>
          </cell>
          <cell r="H32">
            <v>762</v>
          </cell>
          <cell r="J32">
            <v>686</v>
          </cell>
          <cell r="N32">
            <v>867</v>
          </cell>
          <cell r="P32">
            <v>859</v>
          </cell>
          <cell r="R32">
            <v>726</v>
          </cell>
          <cell r="T32">
            <v>701</v>
          </cell>
          <cell r="V32">
            <v>631</v>
          </cell>
          <cell r="X32">
            <v>643</v>
          </cell>
          <cell r="Z32">
            <v>579</v>
          </cell>
          <cell r="AB32">
            <v>905</v>
          </cell>
          <cell r="AD32">
            <v>905</v>
          </cell>
          <cell r="AF32">
            <v>543</v>
          </cell>
          <cell r="AH32">
            <v>489</v>
          </cell>
          <cell r="AJ32">
            <v>581</v>
          </cell>
          <cell r="AP32">
            <v>475</v>
          </cell>
          <cell r="AR32">
            <v>462</v>
          </cell>
          <cell r="BB32">
            <v>418</v>
          </cell>
        </row>
        <row r="35">
          <cell r="D35">
            <v>122</v>
          </cell>
          <cell r="F35">
            <v>94</v>
          </cell>
          <cell r="H35">
            <v>120</v>
          </cell>
          <cell r="J35">
            <v>108</v>
          </cell>
          <cell r="L35">
            <v>83</v>
          </cell>
          <cell r="N35">
            <v>125</v>
          </cell>
          <cell r="P35">
            <v>123</v>
          </cell>
          <cell r="R35">
            <v>120</v>
          </cell>
          <cell r="T35">
            <v>115</v>
          </cell>
          <cell r="V35">
            <v>104</v>
          </cell>
          <cell r="X35">
            <v>101</v>
          </cell>
          <cell r="Z35">
            <v>91</v>
          </cell>
          <cell r="AB35">
            <v>151</v>
          </cell>
          <cell r="AD35">
            <v>151</v>
          </cell>
          <cell r="AF35">
            <v>104</v>
          </cell>
          <cell r="AH35">
            <v>94</v>
          </cell>
          <cell r="AJ35">
            <v>103</v>
          </cell>
          <cell r="AL35">
            <v>94</v>
          </cell>
          <cell r="AN35">
            <v>85</v>
          </cell>
          <cell r="AP35">
            <v>79</v>
          </cell>
          <cell r="AR35">
            <v>67</v>
          </cell>
          <cell r="AT35">
            <v>64</v>
          </cell>
          <cell r="AV35">
            <v>59</v>
          </cell>
          <cell r="BB35">
            <v>57</v>
          </cell>
          <cell r="BD35">
            <v>48</v>
          </cell>
          <cell r="BF35">
            <v>78</v>
          </cell>
        </row>
        <row r="36">
          <cell r="D36">
            <v>126</v>
          </cell>
          <cell r="F36">
            <v>98</v>
          </cell>
          <cell r="H36">
            <v>124</v>
          </cell>
          <cell r="J36">
            <v>112</v>
          </cell>
          <cell r="L36">
            <v>87</v>
          </cell>
          <cell r="N36">
            <v>130</v>
          </cell>
          <cell r="P36">
            <v>128</v>
          </cell>
          <cell r="R36">
            <v>125</v>
          </cell>
          <cell r="T36">
            <v>120</v>
          </cell>
          <cell r="V36">
            <v>108</v>
          </cell>
          <cell r="X36">
            <v>106</v>
          </cell>
          <cell r="Z36">
            <v>95</v>
          </cell>
          <cell r="AB36">
            <v>155</v>
          </cell>
          <cell r="AD36">
            <v>155</v>
          </cell>
          <cell r="AF36">
            <v>108</v>
          </cell>
          <cell r="AH36">
            <v>97</v>
          </cell>
          <cell r="AJ36">
            <v>107</v>
          </cell>
          <cell r="AL36">
            <v>98</v>
          </cell>
          <cell r="AN36">
            <v>88</v>
          </cell>
          <cell r="AP36">
            <v>83</v>
          </cell>
          <cell r="AR36">
            <v>71</v>
          </cell>
          <cell r="AT36">
            <v>68</v>
          </cell>
          <cell r="AV36">
            <v>63</v>
          </cell>
          <cell r="BB36">
            <v>61</v>
          </cell>
          <cell r="BD36">
            <v>52</v>
          </cell>
          <cell r="BF36">
            <v>82</v>
          </cell>
        </row>
        <row r="37">
          <cell r="D37">
            <v>127</v>
          </cell>
          <cell r="F37">
            <v>99</v>
          </cell>
          <cell r="H37">
            <v>125</v>
          </cell>
          <cell r="J37">
            <v>113</v>
          </cell>
          <cell r="L37">
            <v>88</v>
          </cell>
          <cell r="N37">
            <v>131</v>
          </cell>
          <cell r="P37">
            <v>129</v>
          </cell>
          <cell r="R37">
            <v>126</v>
          </cell>
          <cell r="T37">
            <v>121</v>
          </cell>
          <cell r="V37">
            <v>109</v>
          </cell>
          <cell r="X37">
            <v>107</v>
          </cell>
          <cell r="Z37">
            <v>96</v>
          </cell>
          <cell r="AB37">
            <v>156</v>
          </cell>
          <cell r="AD37">
            <v>156</v>
          </cell>
          <cell r="AF37">
            <v>109</v>
          </cell>
          <cell r="AH37">
            <v>98</v>
          </cell>
          <cell r="AJ37">
            <v>108</v>
          </cell>
          <cell r="AL37">
            <v>99</v>
          </cell>
          <cell r="AN37">
            <v>89</v>
          </cell>
          <cell r="AP37">
            <v>84</v>
          </cell>
          <cell r="AR37">
            <v>72</v>
          </cell>
          <cell r="AT37">
            <v>69</v>
          </cell>
          <cell r="AV37">
            <v>64</v>
          </cell>
          <cell r="BB37">
            <v>62</v>
          </cell>
          <cell r="BD37">
            <v>53</v>
          </cell>
          <cell r="BF37">
            <v>83</v>
          </cell>
        </row>
        <row r="38">
          <cell r="D38">
            <v>131</v>
          </cell>
          <cell r="F38">
            <v>103</v>
          </cell>
          <cell r="H38">
            <v>129</v>
          </cell>
          <cell r="J38">
            <v>116</v>
          </cell>
          <cell r="L38">
            <v>92</v>
          </cell>
          <cell r="N38">
            <v>136</v>
          </cell>
          <cell r="P38">
            <v>134</v>
          </cell>
          <cell r="R38">
            <v>131</v>
          </cell>
          <cell r="T38">
            <v>126</v>
          </cell>
          <cell r="V38">
            <v>113</v>
          </cell>
          <cell r="X38">
            <v>112</v>
          </cell>
          <cell r="Z38">
            <v>101</v>
          </cell>
          <cell r="AB38">
            <v>160</v>
          </cell>
          <cell r="AD38">
            <v>160</v>
          </cell>
          <cell r="AF38">
            <v>113</v>
          </cell>
          <cell r="AH38">
            <v>102</v>
          </cell>
          <cell r="AJ38">
            <v>112</v>
          </cell>
          <cell r="AL38">
            <v>103</v>
          </cell>
          <cell r="AN38">
            <v>93</v>
          </cell>
          <cell r="AP38">
            <v>88</v>
          </cell>
          <cell r="AR38">
            <v>76</v>
          </cell>
          <cell r="AT38">
            <v>73</v>
          </cell>
          <cell r="AV38">
            <v>68</v>
          </cell>
          <cell r="BB38">
            <v>66</v>
          </cell>
          <cell r="BD38">
            <v>57</v>
          </cell>
          <cell r="BF38">
            <v>87</v>
          </cell>
        </row>
        <row r="39">
          <cell r="D39">
            <v>127</v>
          </cell>
          <cell r="F39">
            <v>99</v>
          </cell>
          <cell r="H39">
            <v>125</v>
          </cell>
          <cell r="J39">
            <v>113</v>
          </cell>
          <cell r="L39">
            <v>88</v>
          </cell>
          <cell r="N39">
            <v>131</v>
          </cell>
          <cell r="P39">
            <v>129</v>
          </cell>
          <cell r="R39">
            <v>126</v>
          </cell>
          <cell r="T39">
            <v>121</v>
          </cell>
          <cell r="V39">
            <v>109</v>
          </cell>
          <cell r="X39">
            <v>107</v>
          </cell>
          <cell r="Z39">
            <v>96</v>
          </cell>
          <cell r="AB39">
            <v>156</v>
          </cell>
          <cell r="AD39">
            <v>156</v>
          </cell>
          <cell r="AF39">
            <v>109</v>
          </cell>
          <cell r="AH39">
            <v>98</v>
          </cell>
          <cell r="AJ39">
            <v>108</v>
          </cell>
          <cell r="AL39">
            <v>99</v>
          </cell>
          <cell r="AN39">
            <v>89</v>
          </cell>
          <cell r="AP39">
            <v>84</v>
          </cell>
          <cell r="AR39">
            <v>72</v>
          </cell>
          <cell r="AT39">
            <v>69</v>
          </cell>
          <cell r="AV39">
            <v>64</v>
          </cell>
          <cell r="BB39">
            <v>62</v>
          </cell>
          <cell r="BD39">
            <v>53</v>
          </cell>
          <cell r="BF39">
            <v>83</v>
          </cell>
        </row>
        <row r="40">
          <cell r="D40">
            <v>131</v>
          </cell>
          <cell r="F40">
            <v>103</v>
          </cell>
          <cell r="H40">
            <v>129</v>
          </cell>
          <cell r="J40">
            <v>116</v>
          </cell>
          <cell r="L40">
            <v>92</v>
          </cell>
          <cell r="N40">
            <v>136</v>
          </cell>
          <cell r="P40">
            <v>134</v>
          </cell>
          <cell r="R40">
            <v>131</v>
          </cell>
          <cell r="T40">
            <v>126</v>
          </cell>
          <cell r="V40">
            <v>113</v>
          </cell>
          <cell r="X40">
            <v>112</v>
          </cell>
          <cell r="Z40">
            <v>101</v>
          </cell>
          <cell r="AB40">
            <v>160</v>
          </cell>
          <cell r="AD40">
            <v>160</v>
          </cell>
          <cell r="AF40">
            <v>113</v>
          </cell>
          <cell r="AH40">
            <v>102</v>
          </cell>
          <cell r="AJ40">
            <v>112</v>
          </cell>
          <cell r="AL40">
            <v>103</v>
          </cell>
          <cell r="AN40">
            <v>93</v>
          </cell>
          <cell r="AP40">
            <v>88</v>
          </cell>
          <cell r="AR40">
            <v>76</v>
          </cell>
          <cell r="AT40">
            <v>73</v>
          </cell>
          <cell r="AV40">
            <v>68</v>
          </cell>
          <cell r="BB40">
            <v>66</v>
          </cell>
          <cell r="BD40">
            <v>57</v>
          </cell>
          <cell r="BF40">
            <v>87</v>
          </cell>
        </row>
        <row r="41">
          <cell r="D41">
            <v>137</v>
          </cell>
          <cell r="F41">
            <v>108</v>
          </cell>
          <cell r="H41">
            <v>134</v>
          </cell>
          <cell r="J41">
            <v>121</v>
          </cell>
          <cell r="L41">
            <v>97</v>
          </cell>
          <cell r="N41">
            <v>146</v>
          </cell>
          <cell r="P41">
            <v>144</v>
          </cell>
          <cell r="R41">
            <v>141</v>
          </cell>
          <cell r="T41">
            <v>138</v>
          </cell>
          <cell r="V41">
            <v>124</v>
          </cell>
          <cell r="X41">
            <v>122</v>
          </cell>
          <cell r="Z41">
            <v>110</v>
          </cell>
          <cell r="AB41">
            <v>170</v>
          </cell>
          <cell r="AD41">
            <v>170</v>
          </cell>
          <cell r="AF41">
            <v>123</v>
          </cell>
          <cell r="AH41">
            <v>111</v>
          </cell>
          <cell r="AJ41">
            <v>122</v>
          </cell>
          <cell r="AL41">
            <v>112</v>
          </cell>
          <cell r="AN41">
            <v>101</v>
          </cell>
          <cell r="AP41">
            <v>93</v>
          </cell>
          <cell r="AR41">
            <v>81</v>
          </cell>
          <cell r="AT41">
            <v>77</v>
          </cell>
          <cell r="AV41">
            <v>69</v>
          </cell>
          <cell r="BB41">
            <v>70</v>
          </cell>
          <cell r="BD41">
            <v>62</v>
          </cell>
          <cell r="BF41">
            <v>92</v>
          </cell>
        </row>
        <row r="42">
          <cell r="D42">
            <v>141</v>
          </cell>
          <cell r="F42">
            <v>112</v>
          </cell>
          <cell r="H42">
            <v>138</v>
          </cell>
          <cell r="J42">
            <v>124</v>
          </cell>
          <cell r="L42">
            <v>101</v>
          </cell>
          <cell r="N42">
            <v>150</v>
          </cell>
          <cell r="P42">
            <v>148</v>
          </cell>
          <cell r="R42">
            <v>145</v>
          </cell>
          <cell r="T42">
            <v>141</v>
          </cell>
          <cell r="V42">
            <v>127</v>
          </cell>
          <cell r="X42">
            <v>126</v>
          </cell>
          <cell r="Z42">
            <v>113</v>
          </cell>
          <cell r="AB42">
            <v>174</v>
          </cell>
          <cell r="AD42">
            <v>174</v>
          </cell>
          <cell r="AF42">
            <v>127</v>
          </cell>
          <cell r="AH42">
            <v>114</v>
          </cell>
          <cell r="AJ42">
            <v>126</v>
          </cell>
          <cell r="AL42">
            <v>116</v>
          </cell>
          <cell r="AN42">
            <v>104</v>
          </cell>
          <cell r="AP42">
            <v>97</v>
          </cell>
          <cell r="AR42">
            <v>85</v>
          </cell>
          <cell r="AT42">
            <v>81</v>
          </cell>
          <cell r="AV42">
            <v>73</v>
          </cell>
          <cell r="BB42">
            <v>73</v>
          </cell>
          <cell r="BD42">
            <v>64</v>
          </cell>
          <cell r="BF42">
            <v>96</v>
          </cell>
        </row>
        <row r="43">
          <cell r="D43">
            <v>137</v>
          </cell>
          <cell r="T43">
            <v>138</v>
          </cell>
          <cell r="AT43">
            <v>77</v>
          </cell>
          <cell r="BB43">
            <v>70</v>
          </cell>
          <cell r="BD43">
            <v>62</v>
          </cell>
        </row>
        <row r="44">
          <cell r="D44">
            <v>141</v>
          </cell>
          <cell r="T44">
            <v>141</v>
          </cell>
          <cell r="AT44">
            <v>81</v>
          </cell>
          <cell r="BB44">
            <v>73</v>
          </cell>
          <cell r="BD44">
            <v>64</v>
          </cell>
        </row>
        <row r="45">
          <cell r="D45">
            <v>137</v>
          </cell>
          <cell r="T45">
            <v>138</v>
          </cell>
          <cell r="AT45">
            <v>77</v>
          </cell>
          <cell r="BB45">
            <v>70</v>
          </cell>
          <cell r="BD45">
            <v>62</v>
          </cell>
        </row>
        <row r="46">
          <cell r="D46">
            <v>141</v>
          </cell>
          <cell r="T46">
            <v>141</v>
          </cell>
          <cell r="AT46">
            <v>81</v>
          </cell>
          <cell r="BB46">
            <v>73</v>
          </cell>
          <cell r="BD4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929E-90CD-444B-B8FD-33726F98C12A}">
  <sheetPr>
    <tabColor indexed="50"/>
    <pageSetUpPr fitToPage="1"/>
  </sheetPr>
  <dimension ref="A1:AA95"/>
  <sheetViews>
    <sheetView tabSelected="1" zoomScale="70" zoomScaleNormal="70" zoomScaleSheetLayoutView="90" workbookViewId="0">
      <selection activeCell="B4" sqref="B4:B5"/>
    </sheetView>
  </sheetViews>
  <sheetFormatPr defaultColWidth="9.1796875" defaultRowHeight="14.5" x14ac:dyDescent="0.35"/>
  <cols>
    <col min="1" max="1" width="20.26953125" style="3" customWidth="1"/>
    <col min="2" max="2" width="14.7265625" style="3" customWidth="1"/>
    <col min="3" max="3" width="13.453125" style="3" customWidth="1"/>
    <col min="4" max="4" width="21.7265625" style="3" customWidth="1"/>
    <col min="5" max="5" width="10" style="3" customWidth="1"/>
    <col min="6" max="6" width="6.26953125" style="3" customWidth="1"/>
    <col min="7" max="7" width="5.453125" style="3" customWidth="1"/>
    <col min="8" max="15" width="5" style="3" customWidth="1"/>
    <col min="16" max="16" width="2" style="3" customWidth="1"/>
    <col min="17" max="17" width="14" style="3" customWidth="1"/>
    <col min="18" max="18" width="15.453125" style="3" customWidth="1"/>
    <col min="19" max="20" width="9.1796875" style="3"/>
    <col min="21" max="22" width="16" style="3" customWidth="1"/>
    <col min="23" max="23" width="12.7265625" style="3" customWidth="1"/>
    <col min="24" max="25" width="18.1796875" style="3" customWidth="1"/>
    <col min="26" max="26" width="9.1796875" style="3" hidden="1" customWidth="1"/>
    <col min="27" max="256" width="9.1796875" style="3"/>
    <col min="257" max="257" width="20.26953125" style="3" customWidth="1"/>
    <col min="258" max="258" width="14.7265625" style="3" customWidth="1"/>
    <col min="259" max="259" width="13.453125" style="3" customWidth="1"/>
    <col min="260" max="260" width="21.7265625" style="3" customWidth="1"/>
    <col min="261" max="261" width="10" style="3" customWidth="1"/>
    <col min="262" max="262" width="6.26953125" style="3" customWidth="1"/>
    <col min="263" max="263" width="5.453125" style="3" customWidth="1"/>
    <col min="264" max="271" width="5" style="3" customWidth="1"/>
    <col min="272" max="272" width="2" style="3" customWidth="1"/>
    <col min="273" max="273" width="14" style="3" customWidth="1"/>
    <col min="274" max="274" width="15.453125" style="3" customWidth="1"/>
    <col min="275" max="276" width="9.1796875" style="3"/>
    <col min="277" max="278" width="16" style="3" customWidth="1"/>
    <col min="279" max="279" width="12.7265625" style="3" customWidth="1"/>
    <col min="280" max="281" width="18.1796875" style="3" customWidth="1"/>
    <col min="282" max="282" width="0" style="3" hidden="1" customWidth="1"/>
    <col min="283" max="512" width="9.1796875" style="3"/>
    <col min="513" max="513" width="20.26953125" style="3" customWidth="1"/>
    <col min="514" max="514" width="14.7265625" style="3" customWidth="1"/>
    <col min="515" max="515" width="13.453125" style="3" customWidth="1"/>
    <col min="516" max="516" width="21.7265625" style="3" customWidth="1"/>
    <col min="517" max="517" width="10" style="3" customWidth="1"/>
    <col min="518" max="518" width="6.26953125" style="3" customWidth="1"/>
    <col min="519" max="519" width="5.453125" style="3" customWidth="1"/>
    <col min="520" max="527" width="5" style="3" customWidth="1"/>
    <col min="528" max="528" width="2" style="3" customWidth="1"/>
    <col min="529" max="529" width="14" style="3" customWidth="1"/>
    <col min="530" max="530" width="15.453125" style="3" customWidth="1"/>
    <col min="531" max="532" width="9.1796875" style="3"/>
    <col min="533" max="534" width="16" style="3" customWidth="1"/>
    <col min="535" max="535" width="12.7265625" style="3" customWidth="1"/>
    <col min="536" max="537" width="18.1796875" style="3" customWidth="1"/>
    <col min="538" max="538" width="0" style="3" hidden="1" customWidth="1"/>
    <col min="539" max="768" width="9.1796875" style="3"/>
    <col min="769" max="769" width="20.26953125" style="3" customWidth="1"/>
    <col min="770" max="770" width="14.7265625" style="3" customWidth="1"/>
    <col min="771" max="771" width="13.453125" style="3" customWidth="1"/>
    <col min="772" max="772" width="21.7265625" style="3" customWidth="1"/>
    <col min="773" max="773" width="10" style="3" customWidth="1"/>
    <col min="774" max="774" width="6.26953125" style="3" customWidth="1"/>
    <col min="775" max="775" width="5.453125" style="3" customWidth="1"/>
    <col min="776" max="783" width="5" style="3" customWidth="1"/>
    <col min="784" max="784" width="2" style="3" customWidth="1"/>
    <col min="785" max="785" width="14" style="3" customWidth="1"/>
    <col min="786" max="786" width="15.453125" style="3" customWidth="1"/>
    <col min="787" max="788" width="9.1796875" style="3"/>
    <col min="789" max="790" width="16" style="3" customWidth="1"/>
    <col min="791" max="791" width="12.7265625" style="3" customWidth="1"/>
    <col min="792" max="793" width="18.1796875" style="3" customWidth="1"/>
    <col min="794" max="794" width="0" style="3" hidden="1" customWidth="1"/>
    <col min="795" max="1024" width="9.1796875" style="3"/>
    <col min="1025" max="1025" width="20.26953125" style="3" customWidth="1"/>
    <col min="1026" max="1026" width="14.7265625" style="3" customWidth="1"/>
    <col min="1027" max="1027" width="13.453125" style="3" customWidth="1"/>
    <col min="1028" max="1028" width="21.7265625" style="3" customWidth="1"/>
    <col min="1029" max="1029" width="10" style="3" customWidth="1"/>
    <col min="1030" max="1030" width="6.26953125" style="3" customWidth="1"/>
    <col min="1031" max="1031" width="5.453125" style="3" customWidth="1"/>
    <col min="1032" max="1039" width="5" style="3" customWidth="1"/>
    <col min="1040" max="1040" width="2" style="3" customWidth="1"/>
    <col min="1041" max="1041" width="14" style="3" customWidth="1"/>
    <col min="1042" max="1042" width="15.453125" style="3" customWidth="1"/>
    <col min="1043" max="1044" width="9.1796875" style="3"/>
    <col min="1045" max="1046" width="16" style="3" customWidth="1"/>
    <col min="1047" max="1047" width="12.7265625" style="3" customWidth="1"/>
    <col min="1048" max="1049" width="18.1796875" style="3" customWidth="1"/>
    <col min="1050" max="1050" width="0" style="3" hidden="1" customWidth="1"/>
    <col min="1051" max="1280" width="9.1796875" style="3"/>
    <col min="1281" max="1281" width="20.26953125" style="3" customWidth="1"/>
    <col min="1282" max="1282" width="14.7265625" style="3" customWidth="1"/>
    <col min="1283" max="1283" width="13.453125" style="3" customWidth="1"/>
    <col min="1284" max="1284" width="21.7265625" style="3" customWidth="1"/>
    <col min="1285" max="1285" width="10" style="3" customWidth="1"/>
    <col min="1286" max="1286" width="6.26953125" style="3" customWidth="1"/>
    <col min="1287" max="1287" width="5.453125" style="3" customWidth="1"/>
    <col min="1288" max="1295" width="5" style="3" customWidth="1"/>
    <col min="1296" max="1296" width="2" style="3" customWidth="1"/>
    <col min="1297" max="1297" width="14" style="3" customWidth="1"/>
    <col min="1298" max="1298" width="15.453125" style="3" customWidth="1"/>
    <col min="1299" max="1300" width="9.1796875" style="3"/>
    <col min="1301" max="1302" width="16" style="3" customWidth="1"/>
    <col min="1303" max="1303" width="12.7265625" style="3" customWidth="1"/>
    <col min="1304" max="1305" width="18.1796875" style="3" customWidth="1"/>
    <col min="1306" max="1306" width="0" style="3" hidden="1" customWidth="1"/>
    <col min="1307" max="1536" width="9.1796875" style="3"/>
    <col min="1537" max="1537" width="20.26953125" style="3" customWidth="1"/>
    <col min="1538" max="1538" width="14.7265625" style="3" customWidth="1"/>
    <col min="1539" max="1539" width="13.453125" style="3" customWidth="1"/>
    <col min="1540" max="1540" width="21.7265625" style="3" customWidth="1"/>
    <col min="1541" max="1541" width="10" style="3" customWidth="1"/>
    <col min="1542" max="1542" width="6.26953125" style="3" customWidth="1"/>
    <col min="1543" max="1543" width="5.453125" style="3" customWidth="1"/>
    <col min="1544" max="1551" width="5" style="3" customWidth="1"/>
    <col min="1552" max="1552" width="2" style="3" customWidth="1"/>
    <col min="1553" max="1553" width="14" style="3" customWidth="1"/>
    <col min="1554" max="1554" width="15.453125" style="3" customWidth="1"/>
    <col min="1555" max="1556" width="9.1796875" style="3"/>
    <col min="1557" max="1558" width="16" style="3" customWidth="1"/>
    <col min="1559" max="1559" width="12.7265625" style="3" customWidth="1"/>
    <col min="1560" max="1561" width="18.1796875" style="3" customWidth="1"/>
    <col min="1562" max="1562" width="0" style="3" hidden="1" customWidth="1"/>
    <col min="1563" max="1792" width="9.1796875" style="3"/>
    <col min="1793" max="1793" width="20.26953125" style="3" customWidth="1"/>
    <col min="1794" max="1794" width="14.7265625" style="3" customWidth="1"/>
    <col min="1795" max="1795" width="13.453125" style="3" customWidth="1"/>
    <col min="1796" max="1796" width="21.7265625" style="3" customWidth="1"/>
    <col min="1797" max="1797" width="10" style="3" customWidth="1"/>
    <col min="1798" max="1798" width="6.26953125" style="3" customWidth="1"/>
    <col min="1799" max="1799" width="5.453125" style="3" customWidth="1"/>
    <col min="1800" max="1807" width="5" style="3" customWidth="1"/>
    <col min="1808" max="1808" width="2" style="3" customWidth="1"/>
    <col min="1809" max="1809" width="14" style="3" customWidth="1"/>
    <col min="1810" max="1810" width="15.453125" style="3" customWidth="1"/>
    <col min="1811" max="1812" width="9.1796875" style="3"/>
    <col min="1813" max="1814" width="16" style="3" customWidth="1"/>
    <col min="1815" max="1815" width="12.7265625" style="3" customWidth="1"/>
    <col min="1816" max="1817" width="18.1796875" style="3" customWidth="1"/>
    <col min="1818" max="1818" width="0" style="3" hidden="1" customWidth="1"/>
    <col min="1819" max="2048" width="9.1796875" style="3"/>
    <col min="2049" max="2049" width="20.26953125" style="3" customWidth="1"/>
    <col min="2050" max="2050" width="14.7265625" style="3" customWidth="1"/>
    <col min="2051" max="2051" width="13.453125" style="3" customWidth="1"/>
    <col min="2052" max="2052" width="21.7265625" style="3" customWidth="1"/>
    <col min="2053" max="2053" width="10" style="3" customWidth="1"/>
    <col min="2054" max="2054" width="6.26953125" style="3" customWidth="1"/>
    <col min="2055" max="2055" width="5.453125" style="3" customWidth="1"/>
    <col min="2056" max="2063" width="5" style="3" customWidth="1"/>
    <col min="2064" max="2064" width="2" style="3" customWidth="1"/>
    <col min="2065" max="2065" width="14" style="3" customWidth="1"/>
    <col min="2066" max="2066" width="15.453125" style="3" customWidth="1"/>
    <col min="2067" max="2068" width="9.1796875" style="3"/>
    <col min="2069" max="2070" width="16" style="3" customWidth="1"/>
    <col min="2071" max="2071" width="12.7265625" style="3" customWidth="1"/>
    <col min="2072" max="2073" width="18.1796875" style="3" customWidth="1"/>
    <col min="2074" max="2074" width="0" style="3" hidden="1" customWidth="1"/>
    <col min="2075" max="2304" width="9.1796875" style="3"/>
    <col min="2305" max="2305" width="20.26953125" style="3" customWidth="1"/>
    <col min="2306" max="2306" width="14.7265625" style="3" customWidth="1"/>
    <col min="2307" max="2307" width="13.453125" style="3" customWidth="1"/>
    <col min="2308" max="2308" width="21.7265625" style="3" customWidth="1"/>
    <col min="2309" max="2309" width="10" style="3" customWidth="1"/>
    <col min="2310" max="2310" width="6.26953125" style="3" customWidth="1"/>
    <col min="2311" max="2311" width="5.453125" style="3" customWidth="1"/>
    <col min="2312" max="2319" width="5" style="3" customWidth="1"/>
    <col min="2320" max="2320" width="2" style="3" customWidth="1"/>
    <col min="2321" max="2321" width="14" style="3" customWidth="1"/>
    <col min="2322" max="2322" width="15.453125" style="3" customWidth="1"/>
    <col min="2323" max="2324" width="9.1796875" style="3"/>
    <col min="2325" max="2326" width="16" style="3" customWidth="1"/>
    <col min="2327" max="2327" width="12.7265625" style="3" customWidth="1"/>
    <col min="2328" max="2329" width="18.1796875" style="3" customWidth="1"/>
    <col min="2330" max="2330" width="0" style="3" hidden="1" customWidth="1"/>
    <col min="2331" max="2560" width="9.1796875" style="3"/>
    <col min="2561" max="2561" width="20.26953125" style="3" customWidth="1"/>
    <col min="2562" max="2562" width="14.7265625" style="3" customWidth="1"/>
    <col min="2563" max="2563" width="13.453125" style="3" customWidth="1"/>
    <col min="2564" max="2564" width="21.7265625" style="3" customWidth="1"/>
    <col min="2565" max="2565" width="10" style="3" customWidth="1"/>
    <col min="2566" max="2566" width="6.26953125" style="3" customWidth="1"/>
    <col min="2567" max="2567" width="5.453125" style="3" customWidth="1"/>
    <col min="2568" max="2575" width="5" style="3" customWidth="1"/>
    <col min="2576" max="2576" width="2" style="3" customWidth="1"/>
    <col min="2577" max="2577" width="14" style="3" customWidth="1"/>
    <col min="2578" max="2578" width="15.453125" style="3" customWidth="1"/>
    <col min="2579" max="2580" width="9.1796875" style="3"/>
    <col min="2581" max="2582" width="16" style="3" customWidth="1"/>
    <col min="2583" max="2583" width="12.7265625" style="3" customWidth="1"/>
    <col min="2584" max="2585" width="18.1796875" style="3" customWidth="1"/>
    <col min="2586" max="2586" width="0" style="3" hidden="1" customWidth="1"/>
    <col min="2587" max="2816" width="9.1796875" style="3"/>
    <col min="2817" max="2817" width="20.26953125" style="3" customWidth="1"/>
    <col min="2818" max="2818" width="14.7265625" style="3" customWidth="1"/>
    <col min="2819" max="2819" width="13.453125" style="3" customWidth="1"/>
    <col min="2820" max="2820" width="21.7265625" style="3" customWidth="1"/>
    <col min="2821" max="2821" width="10" style="3" customWidth="1"/>
    <col min="2822" max="2822" width="6.26953125" style="3" customWidth="1"/>
    <col min="2823" max="2823" width="5.453125" style="3" customWidth="1"/>
    <col min="2824" max="2831" width="5" style="3" customWidth="1"/>
    <col min="2832" max="2832" width="2" style="3" customWidth="1"/>
    <col min="2833" max="2833" width="14" style="3" customWidth="1"/>
    <col min="2834" max="2834" width="15.453125" style="3" customWidth="1"/>
    <col min="2835" max="2836" width="9.1796875" style="3"/>
    <col min="2837" max="2838" width="16" style="3" customWidth="1"/>
    <col min="2839" max="2839" width="12.7265625" style="3" customWidth="1"/>
    <col min="2840" max="2841" width="18.1796875" style="3" customWidth="1"/>
    <col min="2842" max="2842" width="0" style="3" hidden="1" customWidth="1"/>
    <col min="2843" max="3072" width="9.1796875" style="3"/>
    <col min="3073" max="3073" width="20.26953125" style="3" customWidth="1"/>
    <col min="3074" max="3074" width="14.7265625" style="3" customWidth="1"/>
    <col min="3075" max="3075" width="13.453125" style="3" customWidth="1"/>
    <col min="3076" max="3076" width="21.7265625" style="3" customWidth="1"/>
    <col min="3077" max="3077" width="10" style="3" customWidth="1"/>
    <col min="3078" max="3078" width="6.26953125" style="3" customWidth="1"/>
    <col min="3079" max="3079" width="5.453125" style="3" customWidth="1"/>
    <col min="3080" max="3087" width="5" style="3" customWidth="1"/>
    <col min="3088" max="3088" width="2" style="3" customWidth="1"/>
    <col min="3089" max="3089" width="14" style="3" customWidth="1"/>
    <col min="3090" max="3090" width="15.453125" style="3" customWidth="1"/>
    <col min="3091" max="3092" width="9.1796875" style="3"/>
    <col min="3093" max="3094" width="16" style="3" customWidth="1"/>
    <col min="3095" max="3095" width="12.7265625" style="3" customWidth="1"/>
    <col min="3096" max="3097" width="18.1796875" style="3" customWidth="1"/>
    <col min="3098" max="3098" width="0" style="3" hidden="1" customWidth="1"/>
    <col min="3099" max="3328" width="9.1796875" style="3"/>
    <col min="3329" max="3329" width="20.26953125" style="3" customWidth="1"/>
    <col min="3330" max="3330" width="14.7265625" style="3" customWidth="1"/>
    <col min="3331" max="3331" width="13.453125" style="3" customWidth="1"/>
    <col min="3332" max="3332" width="21.7265625" style="3" customWidth="1"/>
    <col min="3333" max="3333" width="10" style="3" customWidth="1"/>
    <col min="3334" max="3334" width="6.26953125" style="3" customWidth="1"/>
    <col min="3335" max="3335" width="5.453125" style="3" customWidth="1"/>
    <col min="3336" max="3343" width="5" style="3" customWidth="1"/>
    <col min="3344" max="3344" width="2" style="3" customWidth="1"/>
    <col min="3345" max="3345" width="14" style="3" customWidth="1"/>
    <col min="3346" max="3346" width="15.453125" style="3" customWidth="1"/>
    <col min="3347" max="3348" width="9.1796875" style="3"/>
    <col min="3349" max="3350" width="16" style="3" customWidth="1"/>
    <col min="3351" max="3351" width="12.7265625" style="3" customWidth="1"/>
    <col min="3352" max="3353" width="18.1796875" style="3" customWidth="1"/>
    <col min="3354" max="3354" width="0" style="3" hidden="1" customWidth="1"/>
    <col min="3355" max="3584" width="9.1796875" style="3"/>
    <col min="3585" max="3585" width="20.26953125" style="3" customWidth="1"/>
    <col min="3586" max="3586" width="14.7265625" style="3" customWidth="1"/>
    <col min="3587" max="3587" width="13.453125" style="3" customWidth="1"/>
    <col min="3588" max="3588" width="21.7265625" style="3" customWidth="1"/>
    <col min="3589" max="3589" width="10" style="3" customWidth="1"/>
    <col min="3590" max="3590" width="6.26953125" style="3" customWidth="1"/>
    <col min="3591" max="3591" width="5.453125" style="3" customWidth="1"/>
    <col min="3592" max="3599" width="5" style="3" customWidth="1"/>
    <col min="3600" max="3600" width="2" style="3" customWidth="1"/>
    <col min="3601" max="3601" width="14" style="3" customWidth="1"/>
    <col min="3602" max="3602" width="15.453125" style="3" customWidth="1"/>
    <col min="3603" max="3604" width="9.1796875" style="3"/>
    <col min="3605" max="3606" width="16" style="3" customWidth="1"/>
    <col min="3607" max="3607" width="12.7265625" style="3" customWidth="1"/>
    <col min="3608" max="3609" width="18.1796875" style="3" customWidth="1"/>
    <col min="3610" max="3610" width="0" style="3" hidden="1" customWidth="1"/>
    <col min="3611" max="3840" width="9.1796875" style="3"/>
    <col min="3841" max="3841" width="20.26953125" style="3" customWidth="1"/>
    <col min="3842" max="3842" width="14.7265625" style="3" customWidth="1"/>
    <col min="3843" max="3843" width="13.453125" style="3" customWidth="1"/>
    <col min="3844" max="3844" width="21.7265625" style="3" customWidth="1"/>
    <col min="3845" max="3845" width="10" style="3" customWidth="1"/>
    <col min="3846" max="3846" width="6.26953125" style="3" customWidth="1"/>
    <col min="3847" max="3847" width="5.453125" style="3" customWidth="1"/>
    <col min="3848" max="3855" width="5" style="3" customWidth="1"/>
    <col min="3856" max="3856" width="2" style="3" customWidth="1"/>
    <col min="3857" max="3857" width="14" style="3" customWidth="1"/>
    <col min="3858" max="3858" width="15.453125" style="3" customWidth="1"/>
    <col min="3859" max="3860" width="9.1796875" style="3"/>
    <col min="3861" max="3862" width="16" style="3" customWidth="1"/>
    <col min="3863" max="3863" width="12.7265625" style="3" customWidth="1"/>
    <col min="3864" max="3865" width="18.1796875" style="3" customWidth="1"/>
    <col min="3866" max="3866" width="0" style="3" hidden="1" customWidth="1"/>
    <col min="3867" max="4096" width="9.1796875" style="3"/>
    <col min="4097" max="4097" width="20.26953125" style="3" customWidth="1"/>
    <col min="4098" max="4098" width="14.7265625" style="3" customWidth="1"/>
    <col min="4099" max="4099" width="13.453125" style="3" customWidth="1"/>
    <col min="4100" max="4100" width="21.7265625" style="3" customWidth="1"/>
    <col min="4101" max="4101" width="10" style="3" customWidth="1"/>
    <col min="4102" max="4102" width="6.26953125" style="3" customWidth="1"/>
    <col min="4103" max="4103" width="5.453125" style="3" customWidth="1"/>
    <col min="4104" max="4111" width="5" style="3" customWidth="1"/>
    <col min="4112" max="4112" width="2" style="3" customWidth="1"/>
    <col min="4113" max="4113" width="14" style="3" customWidth="1"/>
    <col min="4114" max="4114" width="15.453125" style="3" customWidth="1"/>
    <col min="4115" max="4116" width="9.1796875" style="3"/>
    <col min="4117" max="4118" width="16" style="3" customWidth="1"/>
    <col min="4119" max="4119" width="12.7265625" style="3" customWidth="1"/>
    <col min="4120" max="4121" width="18.1796875" style="3" customWidth="1"/>
    <col min="4122" max="4122" width="0" style="3" hidden="1" customWidth="1"/>
    <col min="4123" max="4352" width="9.1796875" style="3"/>
    <col min="4353" max="4353" width="20.26953125" style="3" customWidth="1"/>
    <col min="4354" max="4354" width="14.7265625" style="3" customWidth="1"/>
    <col min="4355" max="4355" width="13.453125" style="3" customWidth="1"/>
    <col min="4356" max="4356" width="21.7265625" style="3" customWidth="1"/>
    <col min="4357" max="4357" width="10" style="3" customWidth="1"/>
    <col min="4358" max="4358" width="6.26953125" style="3" customWidth="1"/>
    <col min="4359" max="4359" width="5.453125" style="3" customWidth="1"/>
    <col min="4360" max="4367" width="5" style="3" customWidth="1"/>
    <col min="4368" max="4368" width="2" style="3" customWidth="1"/>
    <col min="4369" max="4369" width="14" style="3" customWidth="1"/>
    <col min="4370" max="4370" width="15.453125" style="3" customWidth="1"/>
    <col min="4371" max="4372" width="9.1796875" style="3"/>
    <col min="4373" max="4374" width="16" style="3" customWidth="1"/>
    <col min="4375" max="4375" width="12.7265625" style="3" customWidth="1"/>
    <col min="4376" max="4377" width="18.1796875" style="3" customWidth="1"/>
    <col min="4378" max="4378" width="0" style="3" hidden="1" customWidth="1"/>
    <col min="4379" max="4608" width="9.1796875" style="3"/>
    <col min="4609" max="4609" width="20.26953125" style="3" customWidth="1"/>
    <col min="4610" max="4610" width="14.7265625" style="3" customWidth="1"/>
    <col min="4611" max="4611" width="13.453125" style="3" customWidth="1"/>
    <col min="4612" max="4612" width="21.7265625" style="3" customWidth="1"/>
    <col min="4613" max="4613" width="10" style="3" customWidth="1"/>
    <col min="4614" max="4614" width="6.26953125" style="3" customWidth="1"/>
    <col min="4615" max="4615" width="5.453125" style="3" customWidth="1"/>
    <col min="4616" max="4623" width="5" style="3" customWidth="1"/>
    <col min="4624" max="4624" width="2" style="3" customWidth="1"/>
    <col min="4625" max="4625" width="14" style="3" customWidth="1"/>
    <col min="4626" max="4626" width="15.453125" style="3" customWidth="1"/>
    <col min="4627" max="4628" width="9.1796875" style="3"/>
    <col min="4629" max="4630" width="16" style="3" customWidth="1"/>
    <col min="4631" max="4631" width="12.7265625" style="3" customWidth="1"/>
    <col min="4632" max="4633" width="18.1796875" style="3" customWidth="1"/>
    <col min="4634" max="4634" width="0" style="3" hidden="1" customWidth="1"/>
    <col min="4635" max="4864" width="9.1796875" style="3"/>
    <col min="4865" max="4865" width="20.26953125" style="3" customWidth="1"/>
    <col min="4866" max="4866" width="14.7265625" style="3" customWidth="1"/>
    <col min="4867" max="4867" width="13.453125" style="3" customWidth="1"/>
    <col min="4868" max="4868" width="21.7265625" style="3" customWidth="1"/>
    <col min="4869" max="4869" width="10" style="3" customWidth="1"/>
    <col min="4870" max="4870" width="6.26953125" style="3" customWidth="1"/>
    <col min="4871" max="4871" width="5.453125" style="3" customWidth="1"/>
    <col min="4872" max="4879" width="5" style="3" customWidth="1"/>
    <col min="4880" max="4880" width="2" style="3" customWidth="1"/>
    <col min="4881" max="4881" width="14" style="3" customWidth="1"/>
    <col min="4882" max="4882" width="15.453125" style="3" customWidth="1"/>
    <col min="4883" max="4884" width="9.1796875" style="3"/>
    <col min="4885" max="4886" width="16" style="3" customWidth="1"/>
    <col min="4887" max="4887" width="12.7265625" style="3" customWidth="1"/>
    <col min="4888" max="4889" width="18.1796875" style="3" customWidth="1"/>
    <col min="4890" max="4890" width="0" style="3" hidden="1" customWidth="1"/>
    <col min="4891" max="5120" width="9.1796875" style="3"/>
    <col min="5121" max="5121" width="20.26953125" style="3" customWidth="1"/>
    <col min="5122" max="5122" width="14.7265625" style="3" customWidth="1"/>
    <col min="5123" max="5123" width="13.453125" style="3" customWidth="1"/>
    <col min="5124" max="5124" width="21.7265625" style="3" customWidth="1"/>
    <col min="5125" max="5125" width="10" style="3" customWidth="1"/>
    <col min="5126" max="5126" width="6.26953125" style="3" customWidth="1"/>
    <col min="5127" max="5127" width="5.453125" style="3" customWidth="1"/>
    <col min="5128" max="5135" width="5" style="3" customWidth="1"/>
    <col min="5136" max="5136" width="2" style="3" customWidth="1"/>
    <col min="5137" max="5137" width="14" style="3" customWidth="1"/>
    <col min="5138" max="5138" width="15.453125" style="3" customWidth="1"/>
    <col min="5139" max="5140" width="9.1796875" style="3"/>
    <col min="5141" max="5142" width="16" style="3" customWidth="1"/>
    <col min="5143" max="5143" width="12.7265625" style="3" customWidth="1"/>
    <col min="5144" max="5145" width="18.1796875" style="3" customWidth="1"/>
    <col min="5146" max="5146" width="0" style="3" hidden="1" customWidth="1"/>
    <col min="5147" max="5376" width="9.1796875" style="3"/>
    <col min="5377" max="5377" width="20.26953125" style="3" customWidth="1"/>
    <col min="5378" max="5378" width="14.7265625" style="3" customWidth="1"/>
    <col min="5379" max="5379" width="13.453125" style="3" customWidth="1"/>
    <col min="5380" max="5380" width="21.7265625" style="3" customWidth="1"/>
    <col min="5381" max="5381" width="10" style="3" customWidth="1"/>
    <col min="5382" max="5382" width="6.26953125" style="3" customWidth="1"/>
    <col min="5383" max="5383" width="5.453125" style="3" customWidth="1"/>
    <col min="5384" max="5391" width="5" style="3" customWidth="1"/>
    <col min="5392" max="5392" width="2" style="3" customWidth="1"/>
    <col min="5393" max="5393" width="14" style="3" customWidth="1"/>
    <col min="5394" max="5394" width="15.453125" style="3" customWidth="1"/>
    <col min="5395" max="5396" width="9.1796875" style="3"/>
    <col min="5397" max="5398" width="16" style="3" customWidth="1"/>
    <col min="5399" max="5399" width="12.7265625" style="3" customWidth="1"/>
    <col min="5400" max="5401" width="18.1796875" style="3" customWidth="1"/>
    <col min="5402" max="5402" width="0" style="3" hidden="1" customWidth="1"/>
    <col min="5403" max="5632" width="9.1796875" style="3"/>
    <col min="5633" max="5633" width="20.26953125" style="3" customWidth="1"/>
    <col min="5634" max="5634" width="14.7265625" style="3" customWidth="1"/>
    <col min="5635" max="5635" width="13.453125" style="3" customWidth="1"/>
    <col min="5636" max="5636" width="21.7265625" style="3" customWidth="1"/>
    <col min="5637" max="5637" width="10" style="3" customWidth="1"/>
    <col min="5638" max="5638" width="6.26953125" style="3" customWidth="1"/>
    <col min="5639" max="5639" width="5.453125" style="3" customWidth="1"/>
    <col min="5640" max="5647" width="5" style="3" customWidth="1"/>
    <col min="5648" max="5648" width="2" style="3" customWidth="1"/>
    <col min="5649" max="5649" width="14" style="3" customWidth="1"/>
    <col min="5650" max="5650" width="15.453125" style="3" customWidth="1"/>
    <col min="5651" max="5652" width="9.1796875" style="3"/>
    <col min="5653" max="5654" width="16" style="3" customWidth="1"/>
    <col min="5655" max="5655" width="12.7265625" style="3" customWidth="1"/>
    <col min="5656" max="5657" width="18.1796875" style="3" customWidth="1"/>
    <col min="5658" max="5658" width="0" style="3" hidden="1" customWidth="1"/>
    <col min="5659" max="5888" width="9.1796875" style="3"/>
    <col min="5889" max="5889" width="20.26953125" style="3" customWidth="1"/>
    <col min="5890" max="5890" width="14.7265625" style="3" customWidth="1"/>
    <col min="5891" max="5891" width="13.453125" style="3" customWidth="1"/>
    <col min="5892" max="5892" width="21.7265625" style="3" customWidth="1"/>
    <col min="5893" max="5893" width="10" style="3" customWidth="1"/>
    <col min="5894" max="5894" width="6.26953125" style="3" customWidth="1"/>
    <col min="5895" max="5895" width="5.453125" style="3" customWidth="1"/>
    <col min="5896" max="5903" width="5" style="3" customWidth="1"/>
    <col min="5904" max="5904" width="2" style="3" customWidth="1"/>
    <col min="5905" max="5905" width="14" style="3" customWidth="1"/>
    <col min="5906" max="5906" width="15.453125" style="3" customWidth="1"/>
    <col min="5907" max="5908" width="9.1796875" style="3"/>
    <col min="5909" max="5910" width="16" style="3" customWidth="1"/>
    <col min="5911" max="5911" width="12.7265625" style="3" customWidth="1"/>
    <col min="5912" max="5913" width="18.1796875" style="3" customWidth="1"/>
    <col min="5914" max="5914" width="0" style="3" hidden="1" customWidth="1"/>
    <col min="5915" max="6144" width="9.1796875" style="3"/>
    <col min="6145" max="6145" width="20.26953125" style="3" customWidth="1"/>
    <col min="6146" max="6146" width="14.7265625" style="3" customWidth="1"/>
    <col min="6147" max="6147" width="13.453125" style="3" customWidth="1"/>
    <col min="6148" max="6148" width="21.7265625" style="3" customWidth="1"/>
    <col min="6149" max="6149" width="10" style="3" customWidth="1"/>
    <col min="6150" max="6150" width="6.26953125" style="3" customWidth="1"/>
    <col min="6151" max="6151" width="5.453125" style="3" customWidth="1"/>
    <col min="6152" max="6159" width="5" style="3" customWidth="1"/>
    <col min="6160" max="6160" width="2" style="3" customWidth="1"/>
    <col min="6161" max="6161" width="14" style="3" customWidth="1"/>
    <col min="6162" max="6162" width="15.453125" style="3" customWidth="1"/>
    <col min="6163" max="6164" width="9.1796875" style="3"/>
    <col min="6165" max="6166" width="16" style="3" customWidth="1"/>
    <col min="6167" max="6167" width="12.7265625" style="3" customWidth="1"/>
    <col min="6168" max="6169" width="18.1796875" style="3" customWidth="1"/>
    <col min="6170" max="6170" width="0" style="3" hidden="1" customWidth="1"/>
    <col min="6171" max="6400" width="9.1796875" style="3"/>
    <col min="6401" max="6401" width="20.26953125" style="3" customWidth="1"/>
    <col min="6402" max="6402" width="14.7265625" style="3" customWidth="1"/>
    <col min="6403" max="6403" width="13.453125" style="3" customWidth="1"/>
    <col min="6404" max="6404" width="21.7265625" style="3" customWidth="1"/>
    <col min="6405" max="6405" width="10" style="3" customWidth="1"/>
    <col min="6406" max="6406" width="6.26953125" style="3" customWidth="1"/>
    <col min="6407" max="6407" width="5.453125" style="3" customWidth="1"/>
    <col min="6408" max="6415" width="5" style="3" customWidth="1"/>
    <col min="6416" max="6416" width="2" style="3" customWidth="1"/>
    <col min="6417" max="6417" width="14" style="3" customWidth="1"/>
    <col min="6418" max="6418" width="15.453125" style="3" customWidth="1"/>
    <col min="6419" max="6420" width="9.1796875" style="3"/>
    <col min="6421" max="6422" width="16" style="3" customWidth="1"/>
    <col min="6423" max="6423" width="12.7265625" style="3" customWidth="1"/>
    <col min="6424" max="6425" width="18.1796875" style="3" customWidth="1"/>
    <col min="6426" max="6426" width="0" style="3" hidden="1" customWidth="1"/>
    <col min="6427" max="6656" width="9.1796875" style="3"/>
    <col min="6657" max="6657" width="20.26953125" style="3" customWidth="1"/>
    <col min="6658" max="6658" width="14.7265625" style="3" customWidth="1"/>
    <col min="6659" max="6659" width="13.453125" style="3" customWidth="1"/>
    <col min="6660" max="6660" width="21.7265625" style="3" customWidth="1"/>
    <col min="6661" max="6661" width="10" style="3" customWidth="1"/>
    <col min="6662" max="6662" width="6.26953125" style="3" customWidth="1"/>
    <col min="6663" max="6663" width="5.453125" style="3" customWidth="1"/>
    <col min="6664" max="6671" width="5" style="3" customWidth="1"/>
    <col min="6672" max="6672" width="2" style="3" customWidth="1"/>
    <col min="6673" max="6673" width="14" style="3" customWidth="1"/>
    <col min="6674" max="6674" width="15.453125" style="3" customWidth="1"/>
    <col min="6675" max="6676" width="9.1796875" style="3"/>
    <col min="6677" max="6678" width="16" style="3" customWidth="1"/>
    <col min="6679" max="6679" width="12.7265625" style="3" customWidth="1"/>
    <col min="6680" max="6681" width="18.1796875" style="3" customWidth="1"/>
    <col min="6682" max="6682" width="0" style="3" hidden="1" customWidth="1"/>
    <col min="6683" max="6912" width="9.1796875" style="3"/>
    <col min="6913" max="6913" width="20.26953125" style="3" customWidth="1"/>
    <col min="6914" max="6914" width="14.7265625" style="3" customWidth="1"/>
    <col min="6915" max="6915" width="13.453125" style="3" customWidth="1"/>
    <col min="6916" max="6916" width="21.7265625" style="3" customWidth="1"/>
    <col min="6917" max="6917" width="10" style="3" customWidth="1"/>
    <col min="6918" max="6918" width="6.26953125" style="3" customWidth="1"/>
    <col min="6919" max="6919" width="5.453125" style="3" customWidth="1"/>
    <col min="6920" max="6927" width="5" style="3" customWidth="1"/>
    <col min="6928" max="6928" width="2" style="3" customWidth="1"/>
    <col min="6929" max="6929" width="14" style="3" customWidth="1"/>
    <col min="6930" max="6930" width="15.453125" style="3" customWidth="1"/>
    <col min="6931" max="6932" width="9.1796875" style="3"/>
    <col min="6933" max="6934" width="16" style="3" customWidth="1"/>
    <col min="6935" max="6935" width="12.7265625" style="3" customWidth="1"/>
    <col min="6936" max="6937" width="18.1796875" style="3" customWidth="1"/>
    <col min="6938" max="6938" width="0" style="3" hidden="1" customWidth="1"/>
    <col min="6939" max="7168" width="9.1796875" style="3"/>
    <col min="7169" max="7169" width="20.26953125" style="3" customWidth="1"/>
    <col min="7170" max="7170" width="14.7265625" style="3" customWidth="1"/>
    <col min="7171" max="7171" width="13.453125" style="3" customWidth="1"/>
    <col min="7172" max="7172" width="21.7265625" style="3" customWidth="1"/>
    <col min="7173" max="7173" width="10" style="3" customWidth="1"/>
    <col min="7174" max="7174" width="6.26953125" style="3" customWidth="1"/>
    <col min="7175" max="7175" width="5.453125" style="3" customWidth="1"/>
    <col min="7176" max="7183" width="5" style="3" customWidth="1"/>
    <col min="7184" max="7184" width="2" style="3" customWidth="1"/>
    <col min="7185" max="7185" width="14" style="3" customWidth="1"/>
    <col min="7186" max="7186" width="15.453125" style="3" customWidth="1"/>
    <col min="7187" max="7188" width="9.1796875" style="3"/>
    <col min="7189" max="7190" width="16" style="3" customWidth="1"/>
    <col min="7191" max="7191" width="12.7265625" style="3" customWidth="1"/>
    <col min="7192" max="7193" width="18.1796875" style="3" customWidth="1"/>
    <col min="7194" max="7194" width="0" style="3" hidden="1" customWidth="1"/>
    <col min="7195" max="7424" width="9.1796875" style="3"/>
    <col min="7425" max="7425" width="20.26953125" style="3" customWidth="1"/>
    <col min="7426" max="7426" width="14.7265625" style="3" customWidth="1"/>
    <col min="7427" max="7427" width="13.453125" style="3" customWidth="1"/>
    <col min="7428" max="7428" width="21.7265625" style="3" customWidth="1"/>
    <col min="7429" max="7429" width="10" style="3" customWidth="1"/>
    <col min="7430" max="7430" width="6.26953125" style="3" customWidth="1"/>
    <col min="7431" max="7431" width="5.453125" style="3" customWidth="1"/>
    <col min="7432" max="7439" width="5" style="3" customWidth="1"/>
    <col min="7440" max="7440" width="2" style="3" customWidth="1"/>
    <col min="7441" max="7441" width="14" style="3" customWidth="1"/>
    <col min="7442" max="7442" width="15.453125" style="3" customWidth="1"/>
    <col min="7443" max="7444" width="9.1796875" style="3"/>
    <col min="7445" max="7446" width="16" style="3" customWidth="1"/>
    <col min="7447" max="7447" width="12.7265625" style="3" customWidth="1"/>
    <col min="7448" max="7449" width="18.1796875" style="3" customWidth="1"/>
    <col min="7450" max="7450" width="0" style="3" hidden="1" customWidth="1"/>
    <col min="7451" max="7680" width="9.1796875" style="3"/>
    <col min="7681" max="7681" width="20.26953125" style="3" customWidth="1"/>
    <col min="7682" max="7682" width="14.7265625" style="3" customWidth="1"/>
    <col min="7683" max="7683" width="13.453125" style="3" customWidth="1"/>
    <col min="7684" max="7684" width="21.7265625" style="3" customWidth="1"/>
    <col min="7685" max="7685" width="10" style="3" customWidth="1"/>
    <col min="7686" max="7686" width="6.26953125" style="3" customWidth="1"/>
    <col min="7687" max="7687" width="5.453125" style="3" customWidth="1"/>
    <col min="7688" max="7695" width="5" style="3" customWidth="1"/>
    <col min="7696" max="7696" width="2" style="3" customWidth="1"/>
    <col min="7697" max="7697" width="14" style="3" customWidth="1"/>
    <col min="7698" max="7698" width="15.453125" style="3" customWidth="1"/>
    <col min="7699" max="7700" width="9.1796875" style="3"/>
    <col min="7701" max="7702" width="16" style="3" customWidth="1"/>
    <col min="7703" max="7703" width="12.7265625" style="3" customWidth="1"/>
    <col min="7704" max="7705" width="18.1796875" style="3" customWidth="1"/>
    <col min="7706" max="7706" width="0" style="3" hidden="1" customWidth="1"/>
    <col min="7707" max="7936" width="9.1796875" style="3"/>
    <col min="7937" max="7937" width="20.26953125" style="3" customWidth="1"/>
    <col min="7938" max="7938" width="14.7265625" style="3" customWidth="1"/>
    <col min="7939" max="7939" width="13.453125" style="3" customWidth="1"/>
    <col min="7940" max="7940" width="21.7265625" style="3" customWidth="1"/>
    <col min="7941" max="7941" width="10" style="3" customWidth="1"/>
    <col min="7942" max="7942" width="6.26953125" style="3" customWidth="1"/>
    <col min="7943" max="7943" width="5.453125" style="3" customWidth="1"/>
    <col min="7944" max="7951" width="5" style="3" customWidth="1"/>
    <col min="7952" max="7952" width="2" style="3" customWidth="1"/>
    <col min="7953" max="7953" width="14" style="3" customWidth="1"/>
    <col min="7954" max="7954" width="15.453125" style="3" customWidth="1"/>
    <col min="7955" max="7956" width="9.1796875" style="3"/>
    <col min="7957" max="7958" width="16" style="3" customWidth="1"/>
    <col min="7959" max="7959" width="12.7265625" style="3" customWidth="1"/>
    <col min="7960" max="7961" width="18.1796875" style="3" customWidth="1"/>
    <col min="7962" max="7962" width="0" style="3" hidden="1" customWidth="1"/>
    <col min="7963" max="8192" width="9.1796875" style="3"/>
    <col min="8193" max="8193" width="20.26953125" style="3" customWidth="1"/>
    <col min="8194" max="8194" width="14.7265625" style="3" customWidth="1"/>
    <col min="8195" max="8195" width="13.453125" style="3" customWidth="1"/>
    <col min="8196" max="8196" width="21.7265625" style="3" customWidth="1"/>
    <col min="8197" max="8197" width="10" style="3" customWidth="1"/>
    <col min="8198" max="8198" width="6.26953125" style="3" customWidth="1"/>
    <col min="8199" max="8199" width="5.453125" style="3" customWidth="1"/>
    <col min="8200" max="8207" width="5" style="3" customWidth="1"/>
    <col min="8208" max="8208" width="2" style="3" customWidth="1"/>
    <col min="8209" max="8209" width="14" style="3" customWidth="1"/>
    <col min="8210" max="8210" width="15.453125" style="3" customWidth="1"/>
    <col min="8211" max="8212" width="9.1796875" style="3"/>
    <col min="8213" max="8214" width="16" style="3" customWidth="1"/>
    <col min="8215" max="8215" width="12.7265625" style="3" customWidth="1"/>
    <col min="8216" max="8217" width="18.1796875" style="3" customWidth="1"/>
    <col min="8218" max="8218" width="0" style="3" hidden="1" customWidth="1"/>
    <col min="8219" max="8448" width="9.1796875" style="3"/>
    <col min="8449" max="8449" width="20.26953125" style="3" customWidth="1"/>
    <col min="8450" max="8450" width="14.7265625" style="3" customWidth="1"/>
    <col min="8451" max="8451" width="13.453125" style="3" customWidth="1"/>
    <col min="8452" max="8452" width="21.7265625" style="3" customWidth="1"/>
    <col min="8453" max="8453" width="10" style="3" customWidth="1"/>
    <col min="8454" max="8454" width="6.26953125" style="3" customWidth="1"/>
    <col min="8455" max="8455" width="5.453125" style="3" customWidth="1"/>
    <col min="8456" max="8463" width="5" style="3" customWidth="1"/>
    <col min="8464" max="8464" width="2" style="3" customWidth="1"/>
    <col min="8465" max="8465" width="14" style="3" customWidth="1"/>
    <col min="8466" max="8466" width="15.453125" style="3" customWidth="1"/>
    <col min="8467" max="8468" width="9.1796875" style="3"/>
    <col min="8469" max="8470" width="16" style="3" customWidth="1"/>
    <col min="8471" max="8471" width="12.7265625" style="3" customWidth="1"/>
    <col min="8472" max="8473" width="18.1796875" style="3" customWidth="1"/>
    <col min="8474" max="8474" width="0" style="3" hidden="1" customWidth="1"/>
    <col min="8475" max="8704" width="9.1796875" style="3"/>
    <col min="8705" max="8705" width="20.26953125" style="3" customWidth="1"/>
    <col min="8706" max="8706" width="14.7265625" style="3" customWidth="1"/>
    <col min="8707" max="8707" width="13.453125" style="3" customWidth="1"/>
    <col min="8708" max="8708" width="21.7265625" style="3" customWidth="1"/>
    <col min="8709" max="8709" width="10" style="3" customWidth="1"/>
    <col min="8710" max="8710" width="6.26953125" style="3" customWidth="1"/>
    <col min="8711" max="8711" width="5.453125" style="3" customWidth="1"/>
    <col min="8712" max="8719" width="5" style="3" customWidth="1"/>
    <col min="8720" max="8720" width="2" style="3" customWidth="1"/>
    <col min="8721" max="8721" width="14" style="3" customWidth="1"/>
    <col min="8722" max="8722" width="15.453125" style="3" customWidth="1"/>
    <col min="8723" max="8724" width="9.1796875" style="3"/>
    <col min="8725" max="8726" width="16" style="3" customWidth="1"/>
    <col min="8727" max="8727" width="12.7265625" style="3" customWidth="1"/>
    <col min="8728" max="8729" width="18.1796875" style="3" customWidth="1"/>
    <col min="8730" max="8730" width="0" style="3" hidden="1" customWidth="1"/>
    <col min="8731" max="8960" width="9.1796875" style="3"/>
    <col min="8961" max="8961" width="20.26953125" style="3" customWidth="1"/>
    <col min="8962" max="8962" width="14.7265625" style="3" customWidth="1"/>
    <col min="8963" max="8963" width="13.453125" style="3" customWidth="1"/>
    <col min="8964" max="8964" width="21.7265625" style="3" customWidth="1"/>
    <col min="8965" max="8965" width="10" style="3" customWidth="1"/>
    <col min="8966" max="8966" width="6.26953125" style="3" customWidth="1"/>
    <col min="8967" max="8967" width="5.453125" style="3" customWidth="1"/>
    <col min="8968" max="8975" width="5" style="3" customWidth="1"/>
    <col min="8976" max="8976" width="2" style="3" customWidth="1"/>
    <col min="8977" max="8977" width="14" style="3" customWidth="1"/>
    <col min="8978" max="8978" width="15.453125" style="3" customWidth="1"/>
    <col min="8979" max="8980" width="9.1796875" style="3"/>
    <col min="8981" max="8982" width="16" style="3" customWidth="1"/>
    <col min="8983" max="8983" width="12.7265625" style="3" customWidth="1"/>
    <col min="8984" max="8985" width="18.1796875" style="3" customWidth="1"/>
    <col min="8986" max="8986" width="0" style="3" hidden="1" customWidth="1"/>
    <col min="8987" max="9216" width="9.1796875" style="3"/>
    <col min="9217" max="9217" width="20.26953125" style="3" customWidth="1"/>
    <col min="9218" max="9218" width="14.7265625" style="3" customWidth="1"/>
    <col min="9219" max="9219" width="13.453125" style="3" customWidth="1"/>
    <col min="9220" max="9220" width="21.7265625" style="3" customWidth="1"/>
    <col min="9221" max="9221" width="10" style="3" customWidth="1"/>
    <col min="9222" max="9222" width="6.26953125" style="3" customWidth="1"/>
    <col min="9223" max="9223" width="5.453125" style="3" customWidth="1"/>
    <col min="9224" max="9231" width="5" style="3" customWidth="1"/>
    <col min="9232" max="9232" width="2" style="3" customWidth="1"/>
    <col min="9233" max="9233" width="14" style="3" customWidth="1"/>
    <col min="9234" max="9234" width="15.453125" style="3" customWidth="1"/>
    <col min="9235" max="9236" width="9.1796875" style="3"/>
    <col min="9237" max="9238" width="16" style="3" customWidth="1"/>
    <col min="9239" max="9239" width="12.7265625" style="3" customWidth="1"/>
    <col min="9240" max="9241" width="18.1796875" style="3" customWidth="1"/>
    <col min="9242" max="9242" width="0" style="3" hidden="1" customWidth="1"/>
    <col min="9243" max="9472" width="9.1796875" style="3"/>
    <col min="9473" max="9473" width="20.26953125" style="3" customWidth="1"/>
    <col min="9474" max="9474" width="14.7265625" style="3" customWidth="1"/>
    <col min="9475" max="9475" width="13.453125" style="3" customWidth="1"/>
    <col min="9476" max="9476" width="21.7265625" style="3" customWidth="1"/>
    <col min="9477" max="9477" width="10" style="3" customWidth="1"/>
    <col min="9478" max="9478" width="6.26953125" style="3" customWidth="1"/>
    <col min="9479" max="9479" width="5.453125" style="3" customWidth="1"/>
    <col min="9480" max="9487" width="5" style="3" customWidth="1"/>
    <col min="9488" max="9488" width="2" style="3" customWidth="1"/>
    <col min="9489" max="9489" width="14" style="3" customWidth="1"/>
    <col min="9490" max="9490" width="15.453125" style="3" customWidth="1"/>
    <col min="9491" max="9492" width="9.1796875" style="3"/>
    <col min="9493" max="9494" width="16" style="3" customWidth="1"/>
    <col min="9495" max="9495" width="12.7265625" style="3" customWidth="1"/>
    <col min="9496" max="9497" width="18.1796875" style="3" customWidth="1"/>
    <col min="9498" max="9498" width="0" style="3" hidden="1" customWidth="1"/>
    <col min="9499" max="9728" width="9.1796875" style="3"/>
    <col min="9729" max="9729" width="20.26953125" style="3" customWidth="1"/>
    <col min="9730" max="9730" width="14.7265625" style="3" customWidth="1"/>
    <col min="9731" max="9731" width="13.453125" style="3" customWidth="1"/>
    <col min="9732" max="9732" width="21.7265625" style="3" customWidth="1"/>
    <col min="9733" max="9733" width="10" style="3" customWidth="1"/>
    <col min="9734" max="9734" width="6.26953125" style="3" customWidth="1"/>
    <col min="9735" max="9735" width="5.453125" style="3" customWidth="1"/>
    <col min="9736" max="9743" width="5" style="3" customWidth="1"/>
    <col min="9744" max="9744" width="2" style="3" customWidth="1"/>
    <col min="9745" max="9745" width="14" style="3" customWidth="1"/>
    <col min="9746" max="9746" width="15.453125" style="3" customWidth="1"/>
    <col min="9747" max="9748" width="9.1796875" style="3"/>
    <col min="9749" max="9750" width="16" style="3" customWidth="1"/>
    <col min="9751" max="9751" width="12.7265625" style="3" customWidth="1"/>
    <col min="9752" max="9753" width="18.1796875" style="3" customWidth="1"/>
    <col min="9754" max="9754" width="0" style="3" hidden="1" customWidth="1"/>
    <col min="9755" max="9984" width="9.1796875" style="3"/>
    <col min="9985" max="9985" width="20.26953125" style="3" customWidth="1"/>
    <col min="9986" max="9986" width="14.7265625" style="3" customWidth="1"/>
    <col min="9987" max="9987" width="13.453125" style="3" customWidth="1"/>
    <col min="9988" max="9988" width="21.7265625" style="3" customWidth="1"/>
    <col min="9989" max="9989" width="10" style="3" customWidth="1"/>
    <col min="9990" max="9990" width="6.26953125" style="3" customWidth="1"/>
    <col min="9991" max="9991" width="5.453125" style="3" customWidth="1"/>
    <col min="9992" max="9999" width="5" style="3" customWidth="1"/>
    <col min="10000" max="10000" width="2" style="3" customWidth="1"/>
    <col min="10001" max="10001" width="14" style="3" customWidth="1"/>
    <col min="10002" max="10002" width="15.453125" style="3" customWidth="1"/>
    <col min="10003" max="10004" width="9.1796875" style="3"/>
    <col min="10005" max="10006" width="16" style="3" customWidth="1"/>
    <col min="10007" max="10007" width="12.7265625" style="3" customWidth="1"/>
    <col min="10008" max="10009" width="18.1796875" style="3" customWidth="1"/>
    <col min="10010" max="10010" width="0" style="3" hidden="1" customWidth="1"/>
    <col min="10011" max="10240" width="9.1796875" style="3"/>
    <col min="10241" max="10241" width="20.26953125" style="3" customWidth="1"/>
    <col min="10242" max="10242" width="14.7265625" style="3" customWidth="1"/>
    <col min="10243" max="10243" width="13.453125" style="3" customWidth="1"/>
    <col min="10244" max="10244" width="21.7265625" style="3" customWidth="1"/>
    <col min="10245" max="10245" width="10" style="3" customWidth="1"/>
    <col min="10246" max="10246" width="6.26953125" style="3" customWidth="1"/>
    <col min="10247" max="10247" width="5.453125" style="3" customWidth="1"/>
    <col min="10248" max="10255" width="5" style="3" customWidth="1"/>
    <col min="10256" max="10256" width="2" style="3" customWidth="1"/>
    <col min="10257" max="10257" width="14" style="3" customWidth="1"/>
    <col min="10258" max="10258" width="15.453125" style="3" customWidth="1"/>
    <col min="10259" max="10260" width="9.1796875" style="3"/>
    <col min="10261" max="10262" width="16" style="3" customWidth="1"/>
    <col min="10263" max="10263" width="12.7265625" style="3" customWidth="1"/>
    <col min="10264" max="10265" width="18.1796875" style="3" customWidth="1"/>
    <col min="10266" max="10266" width="0" style="3" hidden="1" customWidth="1"/>
    <col min="10267" max="10496" width="9.1796875" style="3"/>
    <col min="10497" max="10497" width="20.26953125" style="3" customWidth="1"/>
    <col min="10498" max="10498" width="14.7265625" style="3" customWidth="1"/>
    <col min="10499" max="10499" width="13.453125" style="3" customWidth="1"/>
    <col min="10500" max="10500" width="21.7265625" style="3" customWidth="1"/>
    <col min="10501" max="10501" width="10" style="3" customWidth="1"/>
    <col min="10502" max="10502" width="6.26953125" style="3" customWidth="1"/>
    <col min="10503" max="10503" width="5.453125" style="3" customWidth="1"/>
    <col min="10504" max="10511" width="5" style="3" customWidth="1"/>
    <col min="10512" max="10512" width="2" style="3" customWidth="1"/>
    <col min="10513" max="10513" width="14" style="3" customWidth="1"/>
    <col min="10514" max="10514" width="15.453125" style="3" customWidth="1"/>
    <col min="10515" max="10516" width="9.1796875" style="3"/>
    <col min="10517" max="10518" width="16" style="3" customWidth="1"/>
    <col min="10519" max="10519" width="12.7265625" style="3" customWidth="1"/>
    <col min="10520" max="10521" width="18.1796875" style="3" customWidth="1"/>
    <col min="10522" max="10522" width="0" style="3" hidden="1" customWidth="1"/>
    <col min="10523" max="10752" width="9.1796875" style="3"/>
    <col min="10753" max="10753" width="20.26953125" style="3" customWidth="1"/>
    <col min="10754" max="10754" width="14.7265625" style="3" customWidth="1"/>
    <col min="10755" max="10755" width="13.453125" style="3" customWidth="1"/>
    <col min="10756" max="10756" width="21.7265625" style="3" customWidth="1"/>
    <col min="10757" max="10757" width="10" style="3" customWidth="1"/>
    <col min="10758" max="10758" width="6.26953125" style="3" customWidth="1"/>
    <col min="10759" max="10759" width="5.453125" style="3" customWidth="1"/>
    <col min="10760" max="10767" width="5" style="3" customWidth="1"/>
    <col min="10768" max="10768" width="2" style="3" customWidth="1"/>
    <col min="10769" max="10769" width="14" style="3" customWidth="1"/>
    <col min="10770" max="10770" width="15.453125" style="3" customWidth="1"/>
    <col min="10771" max="10772" width="9.1796875" style="3"/>
    <col min="10773" max="10774" width="16" style="3" customWidth="1"/>
    <col min="10775" max="10775" width="12.7265625" style="3" customWidth="1"/>
    <col min="10776" max="10777" width="18.1796875" style="3" customWidth="1"/>
    <col min="10778" max="10778" width="0" style="3" hidden="1" customWidth="1"/>
    <col min="10779" max="11008" width="9.1796875" style="3"/>
    <col min="11009" max="11009" width="20.26953125" style="3" customWidth="1"/>
    <col min="11010" max="11010" width="14.7265625" style="3" customWidth="1"/>
    <col min="11011" max="11011" width="13.453125" style="3" customWidth="1"/>
    <col min="11012" max="11012" width="21.7265625" style="3" customWidth="1"/>
    <col min="11013" max="11013" width="10" style="3" customWidth="1"/>
    <col min="11014" max="11014" width="6.26953125" style="3" customWidth="1"/>
    <col min="11015" max="11015" width="5.453125" style="3" customWidth="1"/>
    <col min="11016" max="11023" width="5" style="3" customWidth="1"/>
    <col min="11024" max="11024" width="2" style="3" customWidth="1"/>
    <col min="11025" max="11025" width="14" style="3" customWidth="1"/>
    <col min="11026" max="11026" width="15.453125" style="3" customWidth="1"/>
    <col min="11027" max="11028" width="9.1796875" style="3"/>
    <col min="11029" max="11030" width="16" style="3" customWidth="1"/>
    <col min="11031" max="11031" width="12.7265625" style="3" customWidth="1"/>
    <col min="11032" max="11033" width="18.1796875" style="3" customWidth="1"/>
    <col min="11034" max="11034" width="0" style="3" hidden="1" customWidth="1"/>
    <col min="11035" max="11264" width="9.1796875" style="3"/>
    <col min="11265" max="11265" width="20.26953125" style="3" customWidth="1"/>
    <col min="11266" max="11266" width="14.7265625" style="3" customWidth="1"/>
    <col min="11267" max="11267" width="13.453125" style="3" customWidth="1"/>
    <col min="11268" max="11268" width="21.7265625" style="3" customWidth="1"/>
    <col min="11269" max="11269" width="10" style="3" customWidth="1"/>
    <col min="11270" max="11270" width="6.26953125" style="3" customWidth="1"/>
    <col min="11271" max="11271" width="5.453125" style="3" customWidth="1"/>
    <col min="11272" max="11279" width="5" style="3" customWidth="1"/>
    <col min="11280" max="11280" width="2" style="3" customWidth="1"/>
    <col min="11281" max="11281" width="14" style="3" customWidth="1"/>
    <col min="11282" max="11282" width="15.453125" style="3" customWidth="1"/>
    <col min="11283" max="11284" width="9.1796875" style="3"/>
    <col min="11285" max="11286" width="16" style="3" customWidth="1"/>
    <col min="11287" max="11287" width="12.7265625" style="3" customWidth="1"/>
    <col min="11288" max="11289" width="18.1796875" style="3" customWidth="1"/>
    <col min="11290" max="11290" width="0" style="3" hidden="1" customWidth="1"/>
    <col min="11291" max="11520" width="9.1796875" style="3"/>
    <col min="11521" max="11521" width="20.26953125" style="3" customWidth="1"/>
    <col min="11522" max="11522" width="14.7265625" style="3" customWidth="1"/>
    <col min="11523" max="11523" width="13.453125" style="3" customWidth="1"/>
    <col min="11524" max="11524" width="21.7265625" style="3" customWidth="1"/>
    <col min="11525" max="11525" width="10" style="3" customWidth="1"/>
    <col min="11526" max="11526" width="6.26953125" style="3" customWidth="1"/>
    <col min="11527" max="11527" width="5.453125" style="3" customWidth="1"/>
    <col min="11528" max="11535" width="5" style="3" customWidth="1"/>
    <col min="11536" max="11536" width="2" style="3" customWidth="1"/>
    <col min="11537" max="11537" width="14" style="3" customWidth="1"/>
    <col min="11538" max="11538" width="15.453125" style="3" customWidth="1"/>
    <col min="11539" max="11540" width="9.1796875" style="3"/>
    <col min="11541" max="11542" width="16" style="3" customWidth="1"/>
    <col min="11543" max="11543" width="12.7265625" style="3" customWidth="1"/>
    <col min="11544" max="11545" width="18.1796875" style="3" customWidth="1"/>
    <col min="11546" max="11546" width="0" style="3" hidden="1" customWidth="1"/>
    <col min="11547" max="11776" width="9.1796875" style="3"/>
    <col min="11777" max="11777" width="20.26953125" style="3" customWidth="1"/>
    <col min="11778" max="11778" width="14.7265625" style="3" customWidth="1"/>
    <col min="11779" max="11779" width="13.453125" style="3" customWidth="1"/>
    <col min="11780" max="11780" width="21.7265625" style="3" customWidth="1"/>
    <col min="11781" max="11781" width="10" style="3" customWidth="1"/>
    <col min="11782" max="11782" width="6.26953125" style="3" customWidth="1"/>
    <col min="11783" max="11783" width="5.453125" style="3" customWidth="1"/>
    <col min="11784" max="11791" width="5" style="3" customWidth="1"/>
    <col min="11792" max="11792" width="2" style="3" customWidth="1"/>
    <col min="11793" max="11793" width="14" style="3" customWidth="1"/>
    <col min="11794" max="11794" width="15.453125" style="3" customWidth="1"/>
    <col min="11795" max="11796" width="9.1796875" style="3"/>
    <col min="11797" max="11798" width="16" style="3" customWidth="1"/>
    <col min="11799" max="11799" width="12.7265625" style="3" customWidth="1"/>
    <col min="11800" max="11801" width="18.1796875" style="3" customWidth="1"/>
    <col min="11802" max="11802" width="0" style="3" hidden="1" customWidth="1"/>
    <col min="11803" max="12032" width="9.1796875" style="3"/>
    <col min="12033" max="12033" width="20.26953125" style="3" customWidth="1"/>
    <col min="12034" max="12034" width="14.7265625" style="3" customWidth="1"/>
    <col min="12035" max="12035" width="13.453125" style="3" customWidth="1"/>
    <col min="12036" max="12036" width="21.7265625" style="3" customWidth="1"/>
    <col min="12037" max="12037" width="10" style="3" customWidth="1"/>
    <col min="12038" max="12038" width="6.26953125" style="3" customWidth="1"/>
    <col min="12039" max="12039" width="5.453125" style="3" customWidth="1"/>
    <col min="12040" max="12047" width="5" style="3" customWidth="1"/>
    <col min="12048" max="12048" width="2" style="3" customWidth="1"/>
    <col min="12049" max="12049" width="14" style="3" customWidth="1"/>
    <col min="12050" max="12050" width="15.453125" style="3" customWidth="1"/>
    <col min="12051" max="12052" width="9.1796875" style="3"/>
    <col min="12053" max="12054" width="16" style="3" customWidth="1"/>
    <col min="12055" max="12055" width="12.7265625" style="3" customWidth="1"/>
    <col min="12056" max="12057" width="18.1796875" style="3" customWidth="1"/>
    <col min="12058" max="12058" width="0" style="3" hidden="1" customWidth="1"/>
    <col min="12059" max="12288" width="9.1796875" style="3"/>
    <col min="12289" max="12289" width="20.26953125" style="3" customWidth="1"/>
    <col min="12290" max="12290" width="14.7265625" style="3" customWidth="1"/>
    <col min="12291" max="12291" width="13.453125" style="3" customWidth="1"/>
    <col min="12292" max="12292" width="21.7265625" style="3" customWidth="1"/>
    <col min="12293" max="12293" width="10" style="3" customWidth="1"/>
    <col min="12294" max="12294" width="6.26953125" style="3" customWidth="1"/>
    <col min="12295" max="12295" width="5.453125" style="3" customWidth="1"/>
    <col min="12296" max="12303" width="5" style="3" customWidth="1"/>
    <col min="12304" max="12304" width="2" style="3" customWidth="1"/>
    <col min="12305" max="12305" width="14" style="3" customWidth="1"/>
    <col min="12306" max="12306" width="15.453125" style="3" customWidth="1"/>
    <col min="12307" max="12308" width="9.1796875" style="3"/>
    <col min="12309" max="12310" width="16" style="3" customWidth="1"/>
    <col min="12311" max="12311" width="12.7265625" style="3" customWidth="1"/>
    <col min="12312" max="12313" width="18.1796875" style="3" customWidth="1"/>
    <col min="12314" max="12314" width="0" style="3" hidden="1" customWidth="1"/>
    <col min="12315" max="12544" width="9.1796875" style="3"/>
    <col min="12545" max="12545" width="20.26953125" style="3" customWidth="1"/>
    <col min="12546" max="12546" width="14.7265625" style="3" customWidth="1"/>
    <col min="12547" max="12547" width="13.453125" style="3" customWidth="1"/>
    <col min="12548" max="12548" width="21.7265625" style="3" customWidth="1"/>
    <col min="12549" max="12549" width="10" style="3" customWidth="1"/>
    <col min="12550" max="12550" width="6.26953125" style="3" customWidth="1"/>
    <col min="12551" max="12551" width="5.453125" style="3" customWidth="1"/>
    <col min="12552" max="12559" width="5" style="3" customWidth="1"/>
    <col min="12560" max="12560" width="2" style="3" customWidth="1"/>
    <col min="12561" max="12561" width="14" style="3" customWidth="1"/>
    <col min="12562" max="12562" width="15.453125" style="3" customWidth="1"/>
    <col min="12563" max="12564" width="9.1796875" style="3"/>
    <col min="12565" max="12566" width="16" style="3" customWidth="1"/>
    <col min="12567" max="12567" width="12.7265625" style="3" customWidth="1"/>
    <col min="12568" max="12569" width="18.1796875" style="3" customWidth="1"/>
    <col min="12570" max="12570" width="0" style="3" hidden="1" customWidth="1"/>
    <col min="12571" max="12800" width="9.1796875" style="3"/>
    <col min="12801" max="12801" width="20.26953125" style="3" customWidth="1"/>
    <col min="12802" max="12802" width="14.7265625" style="3" customWidth="1"/>
    <col min="12803" max="12803" width="13.453125" style="3" customWidth="1"/>
    <col min="12804" max="12804" width="21.7265625" style="3" customWidth="1"/>
    <col min="12805" max="12805" width="10" style="3" customWidth="1"/>
    <col min="12806" max="12806" width="6.26953125" style="3" customWidth="1"/>
    <col min="12807" max="12807" width="5.453125" style="3" customWidth="1"/>
    <col min="12808" max="12815" width="5" style="3" customWidth="1"/>
    <col min="12816" max="12816" width="2" style="3" customWidth="1"/>
    <col min="12817" max="12817" width="14" style="3" customWidth="1"/>
    <col min="12818" max="12818" width="15.453125" style="3" customWidth="1"/>
    <col min="12819" max="12820" width="9.1796875" style="3"/>
    <col min="12821" max="12822" width="16" style="3" customWidth="1"/>
    <col min="12823" max="12823" width="12.7265625" style="3" customWidth="1"/>
    <col min="12824" max="12825" width="18.1796875" style="3" customWidth="1"/>
    <col min="12826" max="12826" width="0" style="3" hidden="1" customWidth="1"/>
    <col min="12827" max="13056" width="9.1796875" style="3"/>
    <col min="13057" max="13057" width="20.26953125" style="3" customWidth="1"/>
    <col min="13058" max="13058" width="14.7265625" style="3" customWidth="1"/>
    <col min="13059" max="13059" width="13.453125" style="3" customWidth="1"/>
    <col min="13060" max="13060" width="21.7265625" style="3" customWidth="1"/>
    <col min="13061" max="13061" width="10" style="3" customWidth="1"/>
    <col min="13062" max="13062" width="6.26953125" style="3" customWidth="1"/>
    <col min="13063" max="13063" width="5.453125" style="3" customWidth="1"/>
    <col min="13064" max="13071" width="5" style="3" customWidth="1"/>
    <col min="13072" max="13072" width="2" style="3" customWidth="1"/>
    <col min="13073" max="13073" width="14" style="3" customWidth="1"/>
    <col min="13074" max="13074" width="15.453125" style="3" customWidth="1"/>
    <col min="13075" max="13076" width="9.1796875" style="3"/>
    <col min="13077" max="13078" width="16" style="3" customWidth="1"/>
    <col min="13079" max="13079" width="12.7265625" style="3" customWidth="1"/>
    <col min="13080" max="13081" width="18.1796875" style="3" customWidth="1"/>
    <col min="13082" max="13082" width="0" style="3" hidden="1" customWidth="1"/>
    <col min="13083" max="13312" width="9.1796875" style="3"/>
    <col min="13313" max="13313" width="20.26953125" style="3" customWidth="1"/>
    <col min="13314" max="13314" width="14.7265625" style="3" customWidth="1"/>
    <col min="13315" max="13315" width="13.453125" style="3" customWidth="1"/>
    <col min="13316" max="13316" width="21.7265625" style="3" customWidth="1"/>
    <col min="13317" max="13317" width="10" style="3" customWidth="1"/>
    <col min="13318" max="13318" width="6.26953125" style="3" customWidth="1"/>
    <col min="13319" max="13319" width="5.453125" style="3" customWidth="1"/>
    <col min="13320" max="13327" width="5" style="3" customWidth="1"/>
    <col min="13328" max="13328" width="2" style="3" customWidth="1"/>
    <col min="13329" max="13329" width="14" style="3" customWidth="1"/>
    <col min="13330" max="13330" width="15.453125" style="3" customWidth="1"/>
    <col min="13331" max="13332" width="9.1796875" style="3"/>
    <col min="13333" max="13334" width="16" style="3" customWidth="1"/>
    <col min="13335" max="13335" width="12.7265625" style="3" customWidth="1"/>
    <col min="13336" max="13337" width="18.1796875" style="3" customWidth="1"/>
    <col min="13338" max="13338" width="0" style="3" hidden="1" customWidth="1"/>
    <col min="13339" max="13568" width="9.1796875" style="3"/>
    <col min="13569" max="13569" width="20.26953125" style="3" customWidth="1"/>
    <col min="13570" max="13570" width="14.7265625" style="3" customWidth="1"/>
    <col min="13571" max="13571" width="13.453125" style="3" customWidth="1"/>
    <col min="13572" max="13572" width="21.7265625" style="3" customWidth="1"/>
    <col min="13573" max="13573" width="10" style="3" customWidth="1"/>
    <col min="13574" max="13574" width="6.26953125" style="3" customWidth="1"/>
    <col min="13575" max="13575" width="5.453125" style="3" customWidth="1"/>
    <col min="13576" max="13583" width="5" style="3" customWidth="1"/>
    <col min="13584" max="13584" width="2" style="3" customWidth="1"/>
    <col min="13585" max="13585" width="14" style="3" customWidth="1"/>
    <col min="13586" max="13586" width="15.453125" style="3" customWidth="1"/>
    <col min="13587" max="13588" width="9.1796875" style="3"/>
    <col min="13589" max="13590" width="16" style="3" customWidth="1"/>
    <col min="13591" max="13591" width="12.7265625" style="3" customWidth="1"/>
    <col min="13592" max="13593" width="18.1796875" style="3" customWidth="1"/>
    <col min="13594" max="13594" width="0" style="3" hidden="1" customWidth="1"/>
    <col min="13595" max="13824" width="9.1796875" style="3"/>
    <col min="13825" max="13825" width="20.26953125" style="3" customWidth="1"/>
    <col min="13826" max="13826" width="14.7265625" style="3" customWidth="1"/>
    <col min="13827" max="13827" width="13.453125" style="3" customWidth="1"/>
    <col min="13828" max="13828" width="21.7265625" style="3" customWidth="1"/>
    <col min="13829" max="13829" width="10" style="3" customWidth="1"/>
    <col min="13830" max="13830" width="6.26953125" style="3" customWidth="1"/>
    <col min="13831" max="13831" width="5.453125" style="3" customWidth="1"/>
    <col min="13832" max="13839" width="5" style="3" customWidth="1"/>
    <col min="13840" max="13840" width="2" style="3" customWidth="1"/>
    <col min="13841" max="13841" width="14" style="3" customWidth="1"/>
    <col min="13842" max="13842" width="15.453125" style="3" customWidth="1"/>
    <col min="13843" max="13844" width="9.1796875" style="3"/>
    <col min="13845" max="13846" width="16" style="3" customWidth="1"/>
    <col min="13847" max="13847" width="12.7265625" style="3" customWidth="1"/>
    <col min="13848" max="13849" width="18.1796875" style="3" customWidth="1"/>
    <col min="13850" max="13850" width="0" style="3" hidden="1" customWidth="1"/>
    <col min="13851" max="14080" width="9.1796875" style="3"/>
    <col min="14081" max="14081" width="20.26953125" style="3" customWidth="1"/>
    <col min="14082" max="14082" width="14.7265625" style="3" customWidth="1"/>
    <col min="14083" max="14083" width="13.453125" style="3" customWidth="1"/>
    <col min="14084" max="14084" width="21.7265625" style="3" customWidth="1"/>
    <col min="14085" max="14085" width="10" style="3" customWidth="1"/>
    <col min="14086" max="14086" width="6.26953125" style="3" customWidth="1"/>
    <col min="14087" max="14087" width="5.453125" style="3" customWidth="1"/>
    <col min="14088" max="14095" width="5" style="3" customWidth="1"/>
    <col min="14096" max="14096" width="2" style="3" customWidth="1"/>
    <col min="14097" max="14097" width="14" style="3" customWidth="1"/>
    <col min="14098" max="14098" width="15.453125" style="3" customWidth="1"/>
    <col min="14099" max="14100" width="9.1796875" style="3"/>
    <col min="14101" max="14102" width="16" style="3" customWidth="1"/>
    <col min="14103" max="14103" width="12.7265625" style="3" customWidth="1"/>
    <col min="14104" max="14105" width="18.1796875" style="3" customWidth="1"/>
    <col min="14106" max="14106" width="0" style="3" hidden="1" customWidth="1"/>
    <col min="14107" max="14336" width="9.1796875" style="3"/>
    <col min="14337" max="14337" width="20.26953125" style="3" customWidth="1"/>
    <col min="14338" max="14338" width="14.7265625" style="3" customWidth="1"/>
    <col min="14339" max="14339" width="13.453125" style="3" customWidth="1"/>
    <col min="14340" max="14340" width="21.7265625" style="3" customWidth="1"/>
    <col min="14341" max="14341" width="10" style="3" customWidth="1"/>
    <col min="14342" max="14342" width="6.26953125" style="3" customWidth="1"/>
    <col min="14343" max="14343" width="5.453125" style="3" customWidth="1"/>
    <col min="14344" max="14351" width="5" style="3" customWidth="1"/>
    <col min="14352" max="14352" width="2" style="3" customWidth="1"/>
    <col min="14353" max="14353" width="14" style="3" customWidth="1"/>
    <col min="14354" max="14354" width="15.453125" style="3" customWidth="1"/>
    <col min="14355" max="14356" width="9.1796875" style="3"/>
    <col min="14357" max="14358" width="16" style="3" customWidth="1"/>
    <col min="14359" max="14359" width="12.7265625" style="3" customWidth="1"/>
    <col min="14360" max="14361" width="18.1796875" style="3" customWidth="1"/>
    <col min="14362" max="14362" width="0" style="3" hidden="1" customWidth="1"/>
    <col min="14363" max="14592" width="9.1796875" style="3"/>
    <col min="14593" max="14593" width="20.26953125" style="3" customWidth="1"/>
    <col min="14594" max="14594" width="14.7265625" style="3" customWidth="1"/>
    <col min="14595" max="14595" width="13.453125" style="3" customWidth="1"/>
    <col min="14596" max="14596" width="21.7265625" style="3" customWidth="1"/>
    <col min="14597" max="14597" width="10" style="3" customWidth="1"/>
    <col min="14598" max="14598" width="6.26953125" style="3" customWidth="1"/>
    <col min="14599" max="14599" width="5.453125" style="3" customWidth="1"/>
    <col min="14600" max="14607" width="5" style="3" customWidth="1"/>
    <col min="14608" max="14608" width="2" style="3" customWidth="1"/>
    <col min="14609" max="14609" width="14" style="3" customWidth="1"/>
    <col min="14610" max="14610" width="15.453125" style="3" customWidth="1"/>
    <col min="14611" max="14612" width="9.1796875" style="3"/>
    <col min="14613" max="14614" width="16" style="3" customWidth="1"/>
    <col min="14615" max="14615" width="12.7265625" style="3" customWidth="1"/>
    <col min="14616" max="14617" width="18.1796875" style="3" customWidth="1"/>
    <col min="14618" max="14618" width="0" style="3" hidden="1" customWidth="1"/>
    <col min="14619" max="14848" width="9.1796875" style="3"/>
    <col min="14849" max="14849" width="20.26953125" style="3" customWidth="1"/>
    <col min="14850" max="14850" width="14.7265625" style="3" customWidth="1"/>
    <col min="14851" max="14851" width="13.453125" style="3" customWidth="1"/>
    <col min="14852" max="14852" width="21.7265625" style="3" customWidth="1"/>
    <col min="14853" max="14853" width="10" style="3" customWidth="1"/>
    <col min="14854" max="14854" width="6.26953125" style="3" customWidth="1"/>
    <col min="14855" max="14855" width="5.453125" style="3" customWidth="1"/>
    <col min="14856" max="14863" width="5" style="3" customWidth="1"/>
    <col min="14864" max="14864" width="2" style="3" customWidth="1"/>
    <col min="14865" max="14865" width="14" style="3" customWidth="1"/>
    <col min="14866" max="14866" width="15.453125" style="3" customWidth="1"/>
    <col min="14867" max="14868" width="9.1796875" style="3"/>
    <col min="14869" max="14870" width="16" style="3" customWidth="1"/>
    <col min="14871" max="14871" width="12.7265625" style="3" customWidth="1"/>
    <col min="14872" max="14873" width="18.1796875" style="3" customWidth="1"/>
    <col min="14874" max="14874" width="0" style="3" hidden="1" customWidth="1"/>
    <col min="14875" max="15104" width="9.1796875" style="3"/>
    <col min="15105" max="15105" width="20.26953125" style="3" customWidth="1"/>
    <col min="15106" max="15106" width="14.7265625" style="3" customWidth="1"/>
    <col min="15107" max="15107" width="13.453125" style="3" customWidth="1"/>
    <col min="15108" max="15108" width="21.7265625" style="3" customWidth="1"/>
    <col min="15109" max="15109" width="10" style="3" customWidth="1"/>
    <col min="15110" max="15110" width="6.26953125" style="3" customWidth="1"/>
    <col min="15111" max="15111" width="5.453125" style="3" customWidth="1"/>
    <col min="15112" max="15119" width="5" style="3" customWidth="1"/>
    <col min="15120" max="15120" width="2" style="3" customWidth="1"/>
    <col min="15121" max="15121" width="14" style="3" customWidth="1"/>
    <col min="15122" max="15122" width="15.453125" style="3" customWidth="1"/>
    <col min="15123" max="15124" width="9.1796875" style="3"/>
    <col min="15125" max="15126" width="16" style="3" customWidth="1"/>
    <col min="15127" max="15127" width="12.7265625" style="3" customWidth="1"/>
    <col min="15128" max="15129" width="18.1796875" style="3" customWidth="1"/>
    <col min="15130" max="15130" width="0" style="3" hidden="1" customWidth="1"/>
    <col min="15131" max="15360" width="9.1796875" style="3"/>
    <col min="15361" max="15361" width="20.26953125" style="3" customWidth="1"/>
    <col min="15362" max="15362" width="14.7265625" style="3" customWidth="1"/>
    <col min="15363" max="15363" width="13.453125" style="3" customWidth="1"/>
    <col min="15364" max="15364" width="21.7265625" style="3" customWidth="1"/>
    <col min="15365" max="15365" width="10" style="3" customWidth="1"/>
    <col min="15366" max="15366" width="6.26953125" style="3" customWidth="1"/>
    <col min="15367" max="15367" width="5.453125" style="3" customWidth="1"/>
    <col min="15368" max="15375" width="5" style="3" customWidth="1"/>
    <col min="15376" max="15376" width="2" style="3" customWidth="1"/>
    <col min="15377" max="15377" width="14" style="3" customWidth="1"/>
    <col min="15378" max="15378" width="15.453125" style="3" customWidth="1"/>
    <col min="15379" max="15380" width="9.1796875" style="3"/>
    <col min="15381" max="15382" width="16" style="3" customWidth="1"/>
    <col min="15383" max="15383" width="12.7265625" style="3" customWidth="1"/>
    <col min="15384" max="15385" width="18.1796875" style="3" customWidth="1"/>
    <col min="15386" max="15386" width="0" style="3" hidden="1" customWidth="1"/>
    <col min="15387" max="15616" width="9.1796875" style="3"/>
    <col min="15617" max="15617" width="20.26953125" style="3" customWidth="1"/>
    <col min="15618" max="15618" width="14.7265625" style="3" customWidth="1"/>
    <col min="15619" max="15619" width="13.453125" style="3" customWidth="1"/>
    <col min="15620" max="15620" width="21.7265625" style="3" customWidth="1"/>
    <col min="15621" max="15621" width="10" style="3" customWidth="1"/>
    <col min="15622" max="15622" width="6.26953125" style="3" customWidth="1"/>
    <col min="15623" max="15623" width="5.453125" style="3" customWidth="1"/>
    <col min="15624" max="15631" width="5" style="3" customWidth="1"/>
    <col min="15632" max="15632" width="2" style="3" customWidth="1"/>
    <col min="15633" max="15633" width="14" style="3" customWidth="1"/>
    <col min="15634" max="15634" width="15.453125" style="3" customWidth="1"/>
    <col min="15635" max="15636" width="9.1796875" style="3"/>
    <col min="15637" max="15638" width="16" style="3" customWidth="1"/>
    <col min="15639" max="15639" width="12.7265625" style="3" customWidth="1"/>
    <col min="15640" max="15641" width="18.1796875" style="3" customWidth="1"/>
    <col min="15642" max="15642" width="0" style="3" hidden="1" customWidth="1"/>
    <col min="15643" max="15872" width="9.1796875" style="3"/>
    <col min="15873" max="15873" width="20.26953125" style="3" customWidth="1"/>
    <col min="15874" max="15874" width="14.7265625" style="3" customWidth="1"/>
    <col min="15875" max="15875" width="13.453125" style="3" customWidth="1"/>
    <col min="15876" max="15876" width="21.7265625" style="3" customWidth="1"/>
    <col min="15877" max="15877" width="10" style="3" customWidth="1"/>
    <col min="15878" max="15878" width="6.26953125" style="3" customWidth="1"/>
    <col min="15879" max="15879" width="5.453125" style="3" customWidth="1"/>
    <col min="15880" max="15887" width="5" style="3" customWidth="1"/>
    <col min="15888" max="15888" width="2" style="3" customWidth="1"/>
    <col min="15889" max="15889" width="14" style="3" customWidth="1"/>
    <col min="15890" max="15890" width="15.453125" style="3" customWidth="1"/>
    <col min="15891" max="15892" width="9.1796875" style="3"/>
    <col min="15893" max="15894" width="16" style="3" customWidth="1"/>
    <col min="15895" max="15895" width="12.7265625" style="3" customWidth="1"/>
    <col min="15896" max="15897" width="18.1796875" style="3" customWidth="1"/>
    <col min="15898" max="15898" width="0" style="3" hidden="1" customWidth="1"/>
    <col min="15899" max="16128" width="9.1796875" style="3"/>
    <col min="16129" max="16129" width="20.26953125" style="3" customWidth="1"/>
    <col min="16130" max="16130" width="14.7265625" style="3" customWidth="1"/>
    <col min="16131" max="16131" width="13.453125" style="3" customWidth="1"/>
    <col min="16132" max="16132" width="21.7265625" style="3" customWidth="1"/>
    <col min="16133" max="16133" width="10" style="3" customWidth="1"/>
    <col min="16134" max="16134" width="6.26953125" style="3" customWidth="1"/>
    <col min="16135" max="16135" width="5.453125" style="3" customWidth="1"/>
    <col min="16136" max="16143" width="5" style="3" customWidth="1"/>
    <col min="16144" max="16144" width="2" style="3" customWidth="1"/>
    <col min="16145" max="16145" width="14" style="3" customWidth="1"/>
    <col min="16146" max="16146" width="15.453125" style="3" customWidth="1"/>
    <col min="16147" max="16148" width="9.1796875" style="3"/>
    <col min="16149" max="16150" width="16" style="3" customWidth="1"/>
    <col min="16151" max="16151" width="12.7265625" style="3" customWidth="1"/>
    <col min="16152" max="16153" width="18.1796875" style="3" customWidth="1"/>
    <col min="16154" max="16154" width="0" style="3" hidden="1" customWidth="1"/>
    <col min="16155" max="16384" width="9.1796875" style="3"/>
  </cols>
  <sheetData>
    <row r="1" spans="1:27" x14ac:dyDescent="0.3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7.25" customHeight="1" thickBot="1" x14ac:dyDescent="0.4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6"/>
      <c r="Y2" s="7"/>
    </row>
    <row r="3" spans="1:27" ht="13.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1</v>
      </c>
      <c r="Y3" s="10">
        <v>43987</v>
      </c>
    </row>
    <row r="4" spans="1:27" ht="72.75" customHeight="1" x14ac:dyDescent="0.35">
      <c r="A4" s="11" t="s">
        <v>2</v>
      </c>
      <c r="B4" s="12" t="s">
        <v>3</v>
      </c>
      <c r="C4" s="12" t="s">
        <v>4</v>
      </c>
      <c r="D4" s="13" t="s">
        <v>5</v>
      </c>
      <c r="E4" s="14"/>
      <c r="F4" s="14"/>
      <c r="G4" s="14"/>
      <c r="H4" s="15" t="s">
        <v>6</v>
      </c>
      <c r="I4" s="16"/>
      <c r="J4" s="16"/>
      <c r="K4" s="16"/>
      <c r="L4" s="16"/>
      <c r="M4" s="16"/>
      <c r="N4" s="16"/>
      <c r="O4" s="17"/>
      <c r="P4" s="2"/>
      <c r="Q4" s="11" t="s">
        <v>2</v>
      </c>
      <c r="R4" s="12" t="s">
        <v>3</v>
      </c>
      <c r="S4" s="12" t="s">
        <v>4</v>
      </c>
      <c r="T4" s="13" t="s">
        <v>5</v>
      </c>
      <c r="U4" s="14"/>
      <c r="V4" s="14"/>
      <c r="W4" s="18"/>
      <c r="X4" s="12" t="s">
        <v>6</v>
      </c>
      <c r="Y4" s="12"/>
      <c r="AA4" s="19"/>
    </row>
    <row r="5" spans="1:27" ht="12.75" customHeight="1" x14ac:dyDescent="0.35">
      <c r="A5" s="20"/>
      <c r="B5" s="12"/>
      <c r="C5" s="12"/>
      <c r="D5" s="21"/>
      <c r="E5" s="22"/>
      <c r="F5" s="22"/>
      <c r="G5" s="22"/>
      <c r="H5" s="23" t="s">
        <v>7</v>
      </c>
      <c r="I5" s="24"/>
      <c r="J5" s="24"/>
      <c r="K5" s="24"/>
      <c r="L5" s="24"/>
      <c r="M5" s="24"/>
      <c r="N5" s="24"/>
      <c r="O5" s="25"/>
      <c r="P5" s="2"/>
      <c r="Q5" s="20"/>
      <c r="R5" s="12"/>
      <c r="S5" s="12"/>
      <c r="T5" s="21"/>
      <c r="U5" s="22"/>
      <c r="V5" s="22"/>
      <c r="W5" s="26"/>
      <c r="X5" s="12" t="s">
        <v>7</v>
      </c>
      <c r="Y5" s="12"/>
    </row>
    <row r="6" spans="1:27" ht="12" customHeight="1" x14ac:dyDescent="0.35">
      <c r="A6" s="27"/>
      <c r="B6" s="27" t="s">
        <v>8</v>
      </c>
      <c r="C6" s="28">
        <v>2</v>
      </c>
      <c r="D6" s="29" t="s">
        <v>9</v>
      </c>
      <c r="E6" s="30"/>
      <c r="F6" s="30"/>
      <c r="G6" s="30"/>
      <c r="H6" s="23" t="s">
        <v>10</v>
      </c>
      <c r="I6" s="24"/>
      <c r="J6" s="24"/>
      <c r="K6" s="24"/>
      <c r="L6" s="12" t="s">
        <v>11</v>
      </c>
      <c r="M6" s="12"/>
      <c r="N6" s="12"/>
      <c r="O6" s="12"/>
      <c r="P6" s="2"/>
      <c r="Q6" s="13"/>
      <c r="R6" s="14"/>
      <c r="S6" s="14"/>
      <c r="T6" s="14"/>
      <c r="U6" s="14"/>
      <c r="V6" s="14"/>
      <c r="W6" s="18"/>
      <c r="X6" s="15" t="s">
        <v>11</v>
      </c>
      <c r="Y6" s="17"/>
    </row>
    <row r="7" spans="1:27" ht="12" customHeight="1" x14ac:dyDescent="0.35">
      <c r="A7" s="27"/>
      <c r="B7" s="27"/>
      <c r="C7" s="28"/>
      <c r="D7" s="31"/>
      <c r="E7" s="32"/>
      <c r="F7" s="32"/>
      <c r="G7" s="32"/>
      <c r="H7" s="23" t="s">
        <v>12</v>
      </c>
      <c r="I7" s="24"/>
      <c r="J7" s="24"/>
      <c r="K7" s="24"/>
      <c r="L7" s="24"/>
      <c r="M7" s="24"/>
      <c r="N7" s="24"/>
      <c r="O7" s="25"/>
      <c r="P7" s="2"/>
      <c r="Q7" s="33"/>
      <c r="R7" s="34"/>
      <c r="S7" s="34"/>
      <c r="T7" s="34"/>
      <c r="U7" s="34"/>
      <c r="V7" s="34"/>
      <c r="W7" s="35"/>
      <c r="X7" s="12" t="s">
        <v>13</v>
      </c>
      <c r="Y7" s="12"/>
    </row>
    <row r="8" spans="1:27" ht="12.75" customHeight="1" x14ac:dyDescent="0.35">
      <c r="A8" s="27"/>
      <c r="B8" s="27"/>
      <c r="C8" s="28"/>
      <c r="D8" s="31"/>
      <c r="E8" s="32"/>
      <c r="F8" s="32"/>
      <c r="G8" s="32"/>
      <c r="H8" s="15">
        <v>2500</v>
      </c>
      <c r="I8" s="17"/>
      <c r="J8" s="12">
        <v>3000</v>
      </c>
      <c r="K8" s="12"/>
      <c r="L8" s="12">
        <v>2500</v>
      </c>
      <c r="M8" s="12"/>
      <c r="N8" s="12">
        <v>3000</v>
      </c>
      <c r="O8" s="12"/>
      <c r="P8" s="2"/>
      <c r="Q8" s="21"/>
      <c r="R8" s="22"/>
      <c r="S8" s="22"/>
      <c r="T8" s="22"/>
      <c r="U8" s="22"/>
      <c r="V8" s="22"/>
      <c r="W8" s="26"/>
      <c r="X8" s="36">
        <v>2500</v>
      </c>
      <c r="Y8" s="36">
        <v>3000</v>
      </c>
    </row>
    <row r="9" spans="1:27" ht="27" customHeight="1" x14ac:dyDescent="0.35">
      <c r="A9" s="37"/>
      <c r="B9" s="37"/>
      <c r="C9" s="38"/>
      <c r="D9" s="39"/>
      <c r="E9" s="40"/>
      <c r="F9" s="40"/>
      <c r="G9" s="41"/>
      <c r="H9" s="42">
        <f>(W20*2+W23+W33*2+W40*44)/2.5</f>
        <v>20.653503999999998</v>
      </c>
      <c r="I9" s="42"/>
      <c r="J9" s="42">
        <f>(W20*2+W25+W33*2+W40*44)/2.5</f>
        <v>22.501504000000001</v>
      </c>
      <c r="K9" s="42"/>
      <c r="L9" s="42">
        <f>(W21*2+Y24+W34*2+W40*44)/2.5</f>
        <v>33.865504000000001</v>
      </c>
      <c r="M9" s="42"/>
      <c r="N9" s="42">
        <f>(W21*2+Y26+W34*2+W40*44)/2.5</f>
        <v>37.165503999999999</v>
      </c>
      <c r="O9" s="42"/>
      <c r="P9" s="2"/>
      <c r="Q9" s="43"/>
      <c r="R9" s="37" t="s">
        <v>14</v>
      </c>
      <c r="S9" s="38">
        <v>2</v>
      </c>
      <c r="T9" s="44" t="s">
        <v>15</v>
      </c>
      <c r="U9" s="45"/>
      <c r="V9" s="45"/>
      <c r="W9" s="46"/>
      <c r="X9" s="42">
        <f>(W18*3+W29*3+W30+W31*2+W35+W40*33)/2.5</f>
        <v>74.764127999999999</v>
      </c>
      <c r="Y9" s="42">
        <f>(W18*3+W29*3+W30+W32*2+W35+W40*36)/2.5</f>
        <v>77.327776</v>
      </c>
    </row>
    <row r="10" spans="1:27" x14ac:dyDescent="0.35">
      <c r="A10" s="12"/>
      <c r="B10" s="12"/>
      <c r="C10" s="12"/>
      <c r="D10" s="12"/>
      <c r="E10" s="12"/>
      <c r="F10" s="12"/>
      <c r="G10" s="12"/>
      <c r="H10" s="12" t="s">
        <v>13</v>
      </c>
      <c r="I10" s="12"/>
      <c r="J10" s="12"/>
      <c r="K10" s="12"/>
      <c r="L10" s="12"/>
      <c r="M10" s="12"/>
      <c r="N10" s="12"/>
      <c r="O10" s="12"/>
      <c r="P10" s="2"/>
      <c r="Q10" s="47"/>
      <c r="R10" s="48"/>
      <c r="S10" s="49"/>
      <c r="T10" s="50"/>
      <c r="U10" s="51"/>
      <c r="V10" s="51"/>
      <c r="W10" s="52"/>
      <c r="X10" s="53"/>
      <c r="Y10" s="53"/>
    </row>
    <row r="11" spans="1:27" x14ac:dyDescent="0.35">
      <c r="A11" s="12"/>
      <c r="B11" s="12"/>
      <c r="C11" s="12"/>
      <c r="D11" s="12"/>
      <c r="E11" s="12"/>
      <c r="F11" s="12"/>
      <c r="G11" s="12"/>
      <c r="H11" s="12">
        <v>2500</v>
      </c>
      <c r="I11" s="12"/>
      <c r="J11" s="12"/>
      <c r="K11" s="12"/>
      <c r="L11" s="12">
        <v>3000</v>
      </c>
      <c r="M11" s="12"/>
      <c r="N11" s="12"/>
      <c r="O11" s="12"/>
      <c r="P11" s="2"/>
      <c r="Q11" s="47"/>
      <c r="R11" s="48"/>
      <c r="S11" s="54"/>
      <c r="T11" s="50"/>
      <c r="U11" s="51"/>
      <c r="V11" s="51"/>
      <c r="W11" s="52"/>
      <c r="X11" s="55"/>
      <c r="Y11" s="55"/>
    </row>
    <row r="12" spans="1:27" ht="12.75" customHeight="1" x14ac:dyDescent="0.35">
      <c r="A12" s="56"/>
      <c r="B12" s="27" t="s">
        <v>16</v>
      </c>
      <c r="C12" s="28">
        <v>1.65</v>
      </c>
      <c r="D12" s="57" t="s">
        <v>17</v>
      </c>
      <c r="E12" s="58"/>
      <c r="F12" s="58"/>
      <c r="G12" s="59"/>
      <c r="H12" s="60">
        <f>(W18*3+W29*2+W31*2+W35+W40*27)/2.5</f>
        <v>55.436831999999995</v>
      </c>
      <c r="I12" s="60"/>
      <c r="J12" s="60"/>
      <c r="K12" s="60"/>
      <c r="L12" s="60">
        <f>(W18*3+W29*2+W32*2+W35+W40*27)/2.5</f>
        <v>57.828831999999991</v>
      </c>
      <c r="M12" s="60"/>
      <c r="N12" s="60"/>
      <c r="O12" s="60"/>
      <c r="P12" s="2"/>
      <c r="Q12" s="47"/>
      <c r="R12" s="48"/>
      <c r="S12" s="28">
        <v>2.4</v>
      </c>
      <c r="T12" s="50"/>
      <c r="U12" s="51"/>
      <c r="V12" s="51"/>
      <c r="W12" s="52"/>
      <c r="X12" s="60">
        <f>(W19*3+W29*3+W30+W31*2+Z28+W37*2+W40*39)/2.5</f>
        <v>903.81542400000001</v>
      </c>
      <c r="Y12" s="60">
        <f>(W19*3+W29*3+W30+W32*2+Z28+W37*2+W40*43)/2.5</f>
        <v>906.4362880000001</v>
      </c>
    </row>
    <row r="13" spans="1:27" ht="15.75" customHeight="1" x14ac:dyDescent="0.35">
      <c r="A13" s="56"/>
      <c r="B13" s="27"/>
      <c r="C13" s="28"/>
      <c r="D13" s="61"/>
      <c r="E13" s="62"/>
      <c r="F13" s="62"/>
      <c r="G13" s="63"/>
      <c r="H13" s="60"/>
      <c r="I13" s="60"/>
      <c r="J13" s="60"/>
      <c r="K13" s="60"/>
      <c r="L13" s="60"/>
      <c r="M13" s="60"/>
      <c r="N13" s="60"/>
      <c r="O13" s="60"/>
      <c r="P13" s="2"/>
      <c r="Q13" s="47"/>
      <c r="R13" s="48"/>
      <c r="S13" s="28"/>
      <c r="T13" s="50"/>
      <c r="U13" s="51"/>
      <c r="V13" s="51"/>
      <c r="W13" s="52"/>
      <c r="X13" s="60"/>
      <c r="Y13" s="60"/>
    </row>
    <row r="14" spans="1:27" ht="15" customHeight="1" x14ac:dyDescent="0.35">
      <c r="A14" s="56"/>
      <c r="B14" s="27"/>
      <c r="C14" s="28">
        <v>2</v>
      </c>
      <c r="D14" s="61"/>
      <c r="E14" s="62"/>
      <c r="F14" s="62"/>
      <c r="G14" s="63"/>
      <c r="H14" s="60">
        <f>(W19*3+W29*2+W31*2+W35+W40*27)/2.5</f>
        <v>62.288831999999992</v>
      </c>
      <c r="I14" s="60"/>
      <c r="J14" s="60"/>
      <c r="K14" s="60"/>
      <c r="L14" s="60">
        <f>(W19*3+W29*2+W32*2+W35+W40*27)/2.5</f>
        <v>64.680831999999981</v>
      </c>
      <c r="M14" s="60"/>
      <c r="N14" s="60"/>
      <c r="O14" s="60"/>
      <c r="P14" s="64"/>
      <c r="Q14" s="65"/>
      <c r="R14" s="66"/>
      <c r="S14" s="28"/>
      <c r="T14" s="67"/>
      <c r="U14" s="68"/>
      <c r="V14" s="68"/>
      <c r="W14" s="69"/>
      <c r="X14" s="60"/>
      <c r="Y14" s="60"/>
    </row>
    <row r="15" spans="1:27" ht="22.5" customHeight="1" x14ac:dyDescent="0.35">
      <c r="A15" s="56"/>
      <c r="B15" s="27"/>
      <c r="C15" s="28"/>
      <c r="D15" s="70"/>
      <c r="E15" s="71"/>
      <c r="F15" s="71"/>
      <c r="G15" s="72"/>
      <c r="H15" s="60"/>
      <c r="I15" s="60"/>
      <c r="J15" s="60"/>
      <c r="K15" s="60"/>
      <c r="L15" s="60"/>
      <c r="M15" s="60"/>
      <c r="N15" s="60"/>
      <c r="O15" s="60"/>
      <c r="P15" s="73"/>
    </row>
    <row r="16" spans="1:27" ht="15" customHeight="1" x14ac:dyDescent="0.35">
      <c r="A16" s="15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</row>
    <row r="17" spans="1:26" ht="28.5" customHeight="1" x14ac:dyDescent="0.35">
      <c r="A17" s="36" t="s">
        <v>2</v>
      </c>
      <c r="B17" s="15" t="s">
        <v>3</v>
      </c>
      <c r="C17" s="16"/>
      <c r="D17" s="17"/>
      <c r="E17" s="12" t="s">
        <v>19</v>
      </c>
      <c r="F17" s="12"/>
      <c r="G17" s="12"/>
      <c r="H17" s="12" t="s">
        <v>20</v>
      </c>
      <c r="I17" s="12"/>
      <c r="J17" s="12"/>
      <c r="K17" s="12"/>
      <c r="L17" s="12" t="s">
        <v>21</v>
      </c>
      <c r="M17" s="12"/>
      <c r="N17" s="12"/>
      <c r="O17" s="12"/>
      <c r="P17" s="12"/>
      <c r="Q17" s="12" t="s">
        <v>22</v>
      </c>
      <c r="R17" s="12"/>
      <c r="S17" s="12"/>
      <c r="T17" s="12"/>
      <c r="U17" s="12" t="s">
        <v>23</v>
      </c>
      <c r="V17" s="12"/>
      <c r="W17" s="74" t="s">
        <v>24</v>
      </c>
      <c r="X17" s="75" t="s">
        <v>25</v>
      </c>
      <c r="Y17" s="36" t="s">
        <v>25</v>
      </c>
    </row>
    <row r="18" spans="1:26" ht="19.5" customHeight="1" x14ac:dyDescent="0.35">
      <c r="A18" s="56"/>
      <c r="B18" s="76" t="s">
        <v>26</v>
      </c>
      <c r="C18" s="76"/>
      <c r="D18" s="76"/>
      <c r="E18" s="77" t="s">
        <v>27</v>
      </c>
      <c r="F18" s="77"/>
      <c r="G18" s="77"/>
      <c r="H18" s="77">
        <v>100</v>
      </c>
      <c r="I18" s="77"/>
      <c r="J18" s="77"/>
      <c r="K18" s="77"/>
      <c r="L18" s="28">
        <v>5.9</v>
      </c>
      <c r="M18" s="28"/>
      <c r="N18" s="28"/>
      <c r="O18" s="28"/>
      <c r="P18" s="28"/>
      <c r="Q18" s="28" t="s">
        <v>28</v>
      </c>
      <c r="R18" s="28"/>
      <c r="S18" s="28"/>
      <c r="T18" s="28"/>
      <c r="U18" s="78">
        <v>0.5</v>
      </c>
      <c r="V18" s="78"/>
      <c r="W18" s="79">
        <f>ROUND(735*Belarus*(1-F49),2)</f>
        <v>24.97</v>
      </c>
      <c r="X18" s="79"/>
      <c r="Y18" s="80"/>
    </row>
    <row r="19" spans="1:26" ht="19.5" customHeight="1" x14ac:dyDescent="0.35">
      <c r="A19" s="56"/>
      <c r="B19" s="76"/>
      <c r="C19" s="76"/>
      <c r="D19" s="76"/>
      <c r="E19" s="77" t="s">
        <v>29</v>
      </c>
      <c r="F19" s="77"/>
      <c r="G19" s="77"/>
      <c r="H19" s="77">
        <v>100</v>
      </c>
      <c r="I19" s="77"/>
      <c r="J19" s="77"/>
      <c r="K19" s="77"/>
      <c r="L19" s="28">
        <v>7.3</v>
      </c>
      <c r="M19" s="28"/>
      <c r="N19" s="28"/>
      <c r="O19" s="28"/>
      <c r="P19" s="28"/>
      <c r="Q19" s="28"/>
      <c r="R19" s="28"/>
      <c r="S19" s="28"/>
      <c r="T19" s="28"/>
      <c r="U19" s="78"/>
      <c r="V19" s="78"/>
      <c r="W19" s="79">
        <f>ROUND(903*Belarus*(1-F49),2)</f>
        <v>30.68</v>
      </c>
      <c r="X19" s="79"/>
      <c r="Y19" s="80"/>
    </row>
    <row r="20" spans="1:26" ht="12.75" customHeight="1" x14ac:dyDescent="0.35">
      <c r="A20" s="81"/>
      <c r="B20" s="82" t="s">
        <v>30</v>
      </c>
      <c r="C20" s="83"/>
      <c r="D20" s="84"/>
      <c r="E20" s="44" t="s">
        <v>31</v>
      </c>
      <c r="F20" s="45"/>
      <c r="G20" s="46"/>
      <c r="H20" s="77">
        <v>180</v>
      </c>
      <c r="I20" s="77"/>
      <c r="J20" s="77"/>
      <c r="K20" s="77"/>
      <c r="L20" s="28">
        <v>2.4500000000000002</v>
      </c>
      <c r="M20" s="28"/>
      <c r="N20" s="28"/>
      <c r="O20" s="28"/>
      <c r="P20" s="28"/>
      <c r="Q20" s="28" t="s">
        <v>32</v>
      </c>
      <c r="R20" s="28"/>
      <c r="S20" s="28"/>
      <c r="T20" s="28"/>
      <c r="U20" s="85">
        <v>1</v>
      </c>
      <c r="V20" s="86"/>
      <c r="W20" s="79">
        <f>ROUND(273*Belarus*(1-F49),2)</f>
        <v>9.27</v>
      </c>
      <c r="X20" s="79"/>
      <c r="Y20" s="80"/>
    </row>
    <row r="21" spans="1:26" ht="39" customHeight="1" x14ac:dyDescent="0.35">
      <c r="A21" s="87"/>
      <c r="B21" s="88"/>
      <c r="C21" s="89"/>
      <c r="D21" s="90"/>
      <c r="E21" s="67"/>
      <c r="F21" s="68"/>
      <c r="G21" s="69"/>
      <c r="H21" s="77">
        <v>180</v>
      </c>
      <c r="I21" s="77"/>
      <c r="J21" s="77"/>
      <c r="K21" s="77"/>
      <c r="L21" s="28">
        <v>2.4500000000000002</v>
      </c>
      <c r="M21" s="28"/>
      <c r="N21" s="28"/>
      <c r="O21" s="28"/>
      <c r="P21" s="28"/>
      <c r="Q21" s="28" t="s">
        <v>33</v>
      </c>
      <c r="R21" s="28"/>
      <c r="S21" s="28"/>
      <c r="T21" s="28"/>
      <c r="U21" s="91"/>
      <c r="V21" s="92"/>
      <c r="W21" s="79">
        <f>ROUND(464*Belarus*(1-F49),2)</f>
        <v>15.76</v>
      </c>
      <c r="X21" s="79"/>
      <c r="Y21" s="80"/>
    </row>
    <row r="22" spans="1:26" ht="12.75" customHeight="1" x14ac:dyDescent="0.35">
      <c r="A22" s="93"/>
      <c r="B22" s="94"/>
      <c r="C22" s="95"/>
      <c r="D22" s="96"/>
      <c r="E22" s="97" t="s">
        <v>34</v>
      </c>
      <c r="F22" s="98"/>
      <c r="G22" s="99"/>
      <c r="H22" s="97">
        <v>180</v>
      </c>
      <c r="I22" s="100"/>
      <c r="J22" s="100"/>
      <c r="K22" s="101"/>
      <c r="L22" s="28">
        <v>2.94</v>
      </c>
      <c r="M22" s="28"/>
      <c r="N22" s="28"/>
      <c r="O22" s="28"/>
      <c r="P22" s="28"/>
      <c r="Q22" s="28" t="s">
        <v>32</v>
      </c>
      <c r="R22" s="28"/>
      <c r="S22" s="28"/>
      <c r="T22" s="28"/>
      <c r="U22" s="102"/>
      <c r="V22" s="103"/>
      <c r="W22" s="104">
        <f>ROUND(328*Belarus*(1-F49),2)</f>
        <v>11.14</v>
      </c>
      <c r="X22" s="105"/>
      <c r="Y22" s="80"/>
    </row>
    <row r="23" spans="1:26" s="19" customFormat="1" ht="13.5" customHeight="1" x14ac:dyDescent="0.35">
      <c r="A23" s="87"/>
      <c r="B23" s="82" t="s">
        <v>35</v>
      </c>
      <c r="C23" s="106"/>
      <c r="D23" s="107"/>
      <c r="E23" s="77" t="s">
        <v>36</v>
      </c>
      <c r="F23" s="77"/>
      <c r="G23" s="77"/>
      <c r="H23" s="44">
        <v>96</v>
      </c>
      <c r="I23" s="45"/>
      <c r="J23" s="45"/>
      <c r="K23" s="46"/>
      <c r="L23" s="28">
        <v>6.78</v>
      </c>
      <c r="M23" s="28"/>
      <c r="N23" s="28"/>
      <c r="O23" s="28"/>
      <c r="P23" s="28"/>
      <c r="Q23" s="28" t="s">
        <v>37</v>
      </c>
      <c r="R23" s="28"/>
      <c r="S23" s="28"/>
      <c r="T23" s="28"/>
      <c r="U23" s="78">
        <v>1.4</v>
      </c>
      <c r="V23" s="78"/>
      <c r="W23" s="104">
        <f>ROUND(683*Belarus*(1-F49),2)</f>
        <v>23.2</v>
      </c>
      <c r="X23" s="105"/>
      <c r="Y23" s="80"/>
    </row>
    <row r="24" spans="1:26" s="19" customFormat="1" ht="17.25" customHeight="1" x14ac:dyDescent="0.35">
      <c r="A24" s="108"/>
      <c r="B24" s="109"/>
      <c r="C24" s="110"/>
      <c r="D24" s="111"/>
      <c r="E24" s="77"/>
      <c r="F24" s="77"/>
      <c r="G24" s="77"/>
      <c r="H24" s="67"/>
      <c r="I24" s="68"/>
      <c r="J24" s="68"/>
      <c r="K24" s="69"/>
      <c r="L24" s="28"/>
      <c r="M24" s="28"/>
      <c r="N24" s="28"/>
      <c r="O24" s="28"/>
      <c r="P24" s="28"/>
      <c r="Q24" s="28" t="s">
        <v>38</v>
      </c>
      <c r="R24" s="28"/>
      <c r="S24" s="28"/>
      <c r="T24" s="28"/>
      <c r="U24" s="78"/>
      <c r="V24" s="78"/>
      <c r="W24" s="112"/>
      <c r="X24" s="113"/>
      <c r="Y24" s="80">
        <f>ROUND(1183*Belarus*(1-C49),2)</f>
        <v>40.19</v>
      </c>
    </row>
    <row r="25" spans="1:26" s="19" customFormat="1" ht="12.75" customHeight="1" x14ac:dyDescent="0.35">
      <c r="A25" s="108"/>
      <c r="B25" s="109"/>
      <c r="C25" s="110"/>
      <c r="D25" s="111"/>
      <c r="E25" s="77" t="s">
        <v>39</v>
      </c>
      <c r="F25" s="77"/>
      <c r="G25" s="77"/>
      <c r="H25" s="77">
        <v>96</v>
      </c>
      <c r="I25" s="77"/>
      <c r="J25" s="77"/>
      <c r="K25" s="77"/>
      <c r="L25" s="28">
        <v>8.1300000000000008</v>
      </c>
      <c r="M25" s="28"/>
      <c r="N25" s="28"/>
      <c r="O25" s="28"/>
      <c r="P25" s="28"/>
      <c r="Q25" s="28" t="s">
        <v>37</v>
      </c>
      <c r="R25" s="28"/>
      <c r="S25" s="28"/>
      <c r="T25" s="28"/>
      <c r="U25" s="78"/>
      <c r="V25" s="78"/>
      <c r="W25" s="104">
        <f>ROUND(819*Belarus*(1-F49),2)</f>
        <v>27.82</v>
      </c>
      <c r="X25" s="105"/>
      <c r="Y25" s="80"/>
    </row>
    <row r="26" spans="1:26" s="19" customFormat="1" ht="27.75" customHeight="1" x14ac:dyDescent="0.35">
      <c r="A26" s="108"/>
      <c r="B26" s="109"/>
      <c r="C26" s="110"/>
      <c r="D26" s="111"/>
      <c r="E26" s="77"/>
      <c r="F26" s="77"/>
      <c r="G26" s="77"/>
      <c r="H26" s="77"/>
      <c r="I26" s="77"/>
      <c r="J26" s="77"/>
      <c r="K26" s="77"/>
      <c r="L26" s="28"/>
      <c r="M26" s="28"/>
      <c r="N26" s="28"/>
      <c r="O26" s="28"/>
      <c r="P26" s="28"/>
      <c r="Q26" s="28" t="s">
        <v>28</v>
      </c>
      <c r="R26" s="28"/>
      <c r="S26" s="28"/>
      <c r="T26" s="28"/>
      <c r="U26" s="78"/>
      <c r="V26" s="78"/>
      <c r="W26" s="112"/>
      <c r="X26" s="113"/>
      <c r="Y26" s="80">
        <f>ROUND(1426*Belarus*(1-C49),2)</f>
        <v>48.44</v>
      </c>
    </row>
    <row r="27" spans="1:26" ht="14.25" customHeight="1" x14ac:dyDescent="0.35">
      <c r="A27" s="108"/>
      <c r="B27" s="109"/>
      <c r="C27" s="110"/>
      <c r="D27" s="111"/>
      <c r="E27" s="77" t="s">
        <v>40</v>
      </c>
      <c r="F27" s="77"/>
      <c r="G27" s="77"/>
      <c r="H27" s="77">
        <v>64</v>
      </c>
      <c r="I27" s="77"/>
      <c r="J27" s="77"/>
      <c r="K27" s="77"/>
      <c r="L27" s="28">
        <v>11.64</v>
      </c>
      <c r="M27" s="28"/>
      <c r="N27" s="28"/>
      <c r="O27" s="28"/>
      <c r="P27" s="28"/>
      <c r="Q27" s="114" t="s">
        <v>41</v>
      </c>
      <c r="R27" s="115"/>
      <c r="S27" s="115"/>
      <c r="T27" s="116"/>
      <c r="U27" s="85">
        <v>1.6</v>
      </c>
      <c r="V27" s="86"/>
      <c r="W27" s="117">
        <f>ROUND(1311*Belarus*(1-F49),2)</f>
        <v>44.54</v>
      </c>
      <c r="X27" s="118"/>
      <c r="Y27" s="119"/>
    </row>
    <row r="28" spans="1:26" ht="27.75" customHeight="1" x14ac:dyDescent="0.35">
      <c r="A28" s="120"/>
      <c r="B28" s="121"/>
      <c r="C28" s="122"/>
      <c r="D28" s="123"/>
      <c r="E28" s="77"/>
      <c r="F28" s="77"/>
      <c r="G28" s="77"/>
      <c r="H28" s="77"/>
      <c r="I28" s="77"/>
      <c r="J28" s="77"/>
      <c r="K28" s="77"/>
      <c r="L28" s="28"/>
      <c r="M28" s="28"/>
      <c r="N28" s="28"/>
      <c r="O28" s="28"/>
      <c r="P28" s="28"/>
      <c r="Q28" s="124"/>
      <c r="R28" s="125"/>
      <c r="S28" s="125"/>
      <c r="T28" s="126"/>
      <c r="U28" s="102"/>
      <c r="V28" s="103"/>
      <c r="W28" s="127"/>
      <c r="X28" s="128"/>
      <c r="Y28" s="129"/>
      <c r="Z28" s="3">
        <v>2054</v>
      </c>
    </row>
    <row r="29" spans="1:26" ht="41.25" customHeight="1" x14ac:dyDescent="0.35">
      <c r="A29" s="130"/>
      <c r="B29" s="76" t="s">
        <v>42</v>
      </c>
      <c r="C29" s="76"/>
      <c r="D29" s="76"/>
      <c r="E29" s="97" t="s">
        <v>43</v>
      </c>
      <c r="F29" s="100"/>
      <c r="G29" s="101"/>
      <c r="H29" s="97">
        <v>162</v>
      </c>
      <c r="I29" s="100"/>
      <c r="J29" s="100"/>
      <c r="K29" s="101"/>
      <c r="L29" s="131">
        <v>3.3</v>
      </c>
      <c r="M29" s="132"/>
      <c r="N29" s="132"/>
      <c r="O29" s="132"/>
      <c r="P29" s="133"/>
      <c r="Q29" s="28" t="s">
        <v>28</v>
      </c>
      <c r="R29" s="28"/>
      <c r="S29" s="28"/>
      <c r="T29" s="28"/>
      <c r="U29" s="78">
        <v>0.9</v>
      </c>
      <c r="V29" s="78"/>
      <c r="W29" s="104">
        <f>ROUND(431*Belarus*(1-F49),2)</f>
        <v>14.64</v>
      </c>
      <c r="X29" s="105"/>
      <c r="Y29" s="80"/>
    </row>
    <row r="30" spans="1:26" ht="42" customHeight="1" x14ac:dyDescent="0.35">
      <c r="A30" s="130"/>
      <c r="B30" s="76" t="s">
        <v>44</v>
      </c>
      <c r="C30" s="76"/>
      <c r="D30" s="76"/>
      <c r="E30" s="77" t="s">
        <v>45</v>
      </c>
      <c r="F30" s="77"/>
      <c r="G30" s="77"/>
      <c r="H30" s="77">
        <v>100</v>
      </c>
      <c r="I30" s="77"/>
      <c r="J30" s="77"/>
      <c r="K30" s="77"/>
      <c r="L30" s="28">
        <v>3.6</v>
      </c>
      <c r="M30" s="28"/>
      <c r="N30" s="28"/>
      <c r="O30" s="28"/>
      <c r="P30" s="28"/>
      <c r="Q30" s="28" t="s">
        <v>46</v>
      </c>
      <c r="R30" s="28"/>
      <c r="S30" s="28"/>
      <c r="T30" s="28"/>
      <c r="U30" s="78">
        <v>0.5</v>
      </c>
      <c r="V30" s="78"/>
      <c r="W30" s="104">
        <f>ROUND(966*Belarus*(1-F49),2)</f>
        <v>32.82</v>
      </c>
      <c r="X30" s="105"/>
      <c r="Y30" s="80"/>
    </row>
    <row r="31" spans="1:26" ht="22.5" customHeight="1" x14ac:dyDescent="0.35">
      <c r="A31" s="56"/>
      <c r="B31" s="76" t="s">
        <v>47</v>
      </c>
      <c r="C31" s="76"/>
      <c r="D31" s="76"/>
      <c r="E31" s="77" t="s">
        <v>48</v>
      </c>
      <c r="F31" s="77"/>
      <c r="G31" s="77"/>
      <c r="H31" s="77">
        <v>154</v>
      </c>
      <c r="I31" s="77"/>
      <c r="J31" s="77"/>
      <c r="K31" s="77"/>
      <c r="L31" s="28">
        <v>3.3</v>
      </c>
      <c r="M31" s="28"/>
      <c r="N31" s="28"/>
      <c r="O31" s="28"/>
      <c r="P31" s="28"/>
      <c r="Q31" s="28" t="s">
        <v>28</v>
      </c>
      <c r="R31" s="28"/>
      <c r="S31" s="28"/>
      <c r="T31" s="28"/>
      <c r="U31" s="78">
        <v>0.9</v>
      </c>
      <c r="V31" s="78"/>
      <c r="W31" s="104">
        <f>ROUND(431*Belarus*(1-F49),2)</f>
        <v>14.64</v>
      </c>
      <c r="X31" s="105"/>
      <c r="Y31" s="80"/>
    </row>
    <row r="32" spans="1:26" ht="22.5" customHeight="1" x14ac:dyDescent="0.35">
      <c r="A32" s="56"/>
      <c r="B32" s="76"/>
      <c r="C32" s="76"/>
      <c r="D32" s="76"/>
      <c r="E32" s="77" t="s">
        <v>49</v>
      </c>
      <c r="F32" s="77"/>
      <c r="G32" s="77"/>
      <c r="H32" s="77">
        <v>154</v>
      </c>
      <c r="I32" s="77"/>
      <c r="J32" s="77"/>
      <c r="K32" s="77"/>
      <c r="L32" s="28">
        <v>3.96</v>
      </c>
      <c r="M32" s="28"/>
      <c r="N32" s="28"/>
      <c r="O32" s="28"/>
      <c r="P32" s="28"/>
      <c r="Q32" s="28"/>
      <c r="R32" s="28"/>
      <c r="S32" s="28"/>
      <c r="T32" s="28"/>
      <c r="U32" s="78"/>
      <c r="V32" s="78"/>
      <c r="W32" s="104">
        <f>ROUND(519*Belarus*(1-F49),2)</f>
        <v>17.63</v>
      </c>
      <c r="X32" s="105"/>
      <c r="Y32" s="80"/>
    </row>
    <row r="33" spans="1:25" ht="14.25" customHeight="1" x14ac:dyDescent="0.35">
      <c r="A33" s="56"/>
      <c r="B33" s="76" t="s">
        <v>50</v>
      </c>
      <c r="C33" s="76"/>
      <c r="D33" s="76"/>
      <c r="E33" s="77" t="s">
        <v>51</v>
      </c>
      <c r="F33" s="77"/>
      <c r="G33" s="77"/>
      <c r="H33" s="77">
        <v>42</v>
      </c>
      <c r="I33" s="77"/>
      <c r="J33" s="77"/>
      <c r="K33" s="77"/>
      <c r="L33" s="28">
        <v>0.25</v>
      </c>
      <c r="M33" s="28"/>
      <c r="N33" s="28"/>
      <c r="O33" s="28"/>
      <c r="P33" s="28"/>
      <c r="Q33" s="28" t="s">
        <v>37</v>
      </c>
      <c r="R33" s="28"/>
      <c r="S33" s="28"/>
      <c r="T33" s="28"/>
      <c r="U33" s="78">
        <v>1.4</v>
      </c>
      <c r="V33" s="78"/>
      <c r="W33" s="104">
        <f>ROUND(53*Belarus*(1-F49),2)</f>
        <v>1.8</v>
      </c>
      <c r="X33" s="105"/>
      <c r="Y33" s="80"/>
    </row>
    <row r="34" spans="1:25" ht="39" customHeight="1" x14ac:dyDescent="0.35">
      <c r="A34" s="56"/>
      <c r="B34" s="76"/>
      <c r="C34" s="76"/>
      <c r="D34" s="76"/>
      <c r="E34" s="77"/>
      <c r="F34" s="77"/>
      <c r="G34" s="77"/>
      <c r="H34" s="77"/>
      <c r="I34" s="77"/>
      <c r="J34" s="77"/>
      <c r="K34" s="77"/>
      <c r="L34" s="28"/>
      <c r="M34" s="28"/>
      <c r="N34" s="28"/>
      <c r="O34" s="28"/>
      <c r="P34" s="28"/>
      <c r="Q34" s="28" t="s">
        <v>33</v>
      </c>
      <c r="R34" s="28"/>
      <c r="S34" s="28"/>
      <c r="T34" s="28"/>
      <c r="U34" s="78"/>
      <c r="V34" s="78"/>
      <c r="W34" s="104">
        <f>ROUND(98*Belarus*(1-F49),2)</f>
        <v>3.33</v>
      </c>
      <c r="X34" s="105"/>
      <c r="Y34" s="80"/>
    </row>
    <row r="35" spans="1:25" ht="39" customHeight="1" x14ac:dyDescent="0.35">
      <c r="A35" s="130"/>
      <c r="B35" s="76" t="s">
        <v>52</v>
      </c>
      <c r="C35" s="76"/>
      <c r="D35" s="76"/>
      <c r="E35" s="77" t="s">
        <v>53</v>
      </c>
      <c r="F35" s="77"/>
      <c r="G35" s="77"/>
      <c r="H35" s="77">
        <v>80</v>
      </c>
      <c r="I35" s="77"/>
      <c r="J35" s="77"/>
      <c r="K35" s="77"/>
      <c r="L35" s="28">
        <v>0.02</v>
      </c>
      <c r="M35" s="28"/>
      <c r="N35" s="28"/>
      <c r="O35" s="28"/>
      <c r="P35" s="28"/>
      <c r="Q35" s="28" t="s">
        <v>28</v>
      </c>
      <c r="R35" s="28"/>
      <c r="S35" s="28"/>
      <c r="T35" s="28"/>
      <c r="U35" s="78">
        <v>0.5</v>
      </c>
      <c r="V35" s="78"/>
      <c r="W35" s="104">
        <f>ROUND(37*Belarus*(1-F49),2)</f>
        <v>1.26</v>
      </c>
      <c r="X35" s="105"/>
      <c r="Y35" s="80"/>
    </row>
    <row r="36" spans="1:25" ht="22.5" customHeight="1" x14ac:dyDescent="0.35">
      <c r="A36" s="130"/>
      <c r="B36" s="76" t="s">
        <v>54</v>
      </c>
      <c r="C36" s="76"/>
      <c r="D36" s="76"/>
      <c r="E36" s="77" t="s">
        <v>55</v>
      </c>
      <c r="F36" s="77"/>
      <c r="G36" s="77"/>
      <c r="H36" s="77">
        <v>200</v>
      </c>
      <c r="I36" s="77"/>
      <c r="J36" s="77"/>
      <c r="K36" s="77"/>
      <c r="L36" s="28">
        <v>0.03</v>
      </c>
      <c r="M36" s="28"/>
      <c r="N36" s="28"/>
      <c r="O36" s="28"/>
      <c r="P36" s="28"/>
      <c r="Q36" s="28" t="s">
        <v>56</v>
      </c>
      <c r="R36" s="28"/>
      <c r="S36" s="28"/>
      <c r="T36" s="28"/>
      <c r="U36" s="78" t="s">
        <v>57</v>
      </c>
      <c r="V36" s="78"/>
      <c r="W36" s="104">
        <f>ROUND(50*Belarus*(1-F50),2)</f>
        <v>1.79</v>
      </c>
      <c r="X36" s="105"/>
      <c r="Y36" s="80"/>
    </row>
    <row r="37" spans="1:25" ht="42" customHeight="1" x14ac:dyDescent="0.35">
      <c r="A37" s="130"/>
      <c r="B37" s="76" t="s">
        <v>58</v>
      </c>
      <c r="C37" s="76"/>
      <c r="D37" s="76"/>
      <c r="E37" s="77" t="s">
        <v>59</v>
      </c>
      <c r="F37" s="77"/>
      <c r="G37" s="77"/>
      <c r="H37" s="77">
        <v>160</v>
      </c>
      <c r="I37" s="77"/>
      <c r="J37" s="77"/>
      <c r="K37" s="77"/>
      <c r="L37" s="28">
        <v>0.01</v>
      </c>
      <c r="M37" s="28"/>
      <c r="N37" s="28"/>
      <c r="O37" s="28"/>
      <c r="P37" s="28"/>
      <c r="Q37" s="28" t="s">
        <v>28</v>
      </c>
      <c r="R37" s="28"/>
      <c r="S37" s="28"/>
      <c r="T37" s="28"/>
      <c r="U37" s="78">
        <v>0.5</v>
      </c>
      <c r="V37" s="78"/>
      <c r="W37" s="104">
        <f>ROUND(28*Belarus*(1-F49),2)</f>
        <v>0.95</v>
      </c>
      <c r="X37" s="105"/>
      <c r="Y37" s="80"/>
    </row>
    <row r="38" spans="1:25" ht="29.25" customHeight="1" x14ac:dyDescent="0.35">
      <c r="A38" s="130"/>
      <c r="B38" s="76" t="s">
        <v>60</v>
      </c>
      <c r="C38" s="76"/>
      <c r="D38" s="76"/>
      <c r="E38" s="77" t="s">
        <v>57</v>
      </c>
      <c r="F38" s="77"/>
      <c r="G38" s="77"/>
      <c r="H38" s="77">
        <v>1000</v>
      </c>
      <c r="I38" s="77"/>
      <c r="J38" s="77"/>
      <c r="K38" s="77"/>
      <c r="L38" s="28">
        <v>6.0000000000000001E-3</v>
      </c>
      <c r="M38" s="28"/>
      <c r="N38" s="28"/>
      <c r="O38" s="28"/>
      <c r="P38" s="28"/>
      <c r="Q38" s="77" t="s">
        <v>61</v>
      </c>
      <c r="R38" s="77"/>
      <c r="S38" s="77"/>
      <c r="T38" s="77"/>
      <c r="U38" s="77" t="s">
        <v>57</v>
      </c>
      <c r="V38" s="77"/>
      <c r="W38" s="104">
        <f>3*Belarus</f>
        <v>0.10728</v>
      </c>
      <c r="X38" s="105"/>
      <c r="Y38" s="80"/>
    </row>
    <row r="39" spans="1:25" ht="28.5" customHeight="1" x14ac:dyDescent="0.35">
      <c r="A39" s="130"/>
      <c r="B39" s="76" t="s">
        <v>62</v>
      </c>
      <c r="C39" s="76"/>
      <c r="D39" s="76"/>
      <c r="E39" s="77"/>
      <c r="F39" s="77"/>
      <c r="G39" s="77"/>
      <c r="H39" s="77">
        <v>1000</v>
      </c>
      <c r="I39" s="77"/>
      <c r="J39" s="77"/>
      <c r="K39" s="77"/>
      <c r="L39" s="28">
        <v>6.0000000000000001E-3</v>
      </c>
      <c r="M39" s="28"/>
      <c r="N39" s="28"/>
      <c r="O39" s="28"/>
      <c r="P39" s="28"/>
      <c r="Q39" s="77"/>
      <c r="R39" s="77"/>
      <c r="S39" s="77"/>
      <c r="T39" s="77"/>
      <c r="U39" s="77" t="s">
        <v>57</v>
      </c>
      <c r="V39" s="77"/>
      <c r="W39" s="104">
        <f>3*Belarus</f>
        <v>0.10728</v>
      </c>
      <c r="X39" s="105"/>
      <c r="Y39" s="80"/>
    </row>
    <row r="40" spans="1:25" ht="27.75" customHeight="1" x14ac:dyDescent="0.35">
      <c r="A40" s="56"/>
      <c r="B40" s="76" t="s">
        <v>63</v>
      </c>
      <c r="C40" s="76"/>
      <c r="D40" s="76"/>
      <c r="E40" s="77"/>
      <c r="F40" s="77"/>
      <c r="G40" s="77"/>
      <c r="H40" s="77">
        <v>250</v>
      </c>
      <c r="I40" s="77"/>
      <c r="J40" s="77"/>
      <c r="K40" s="77"/>
      <c r="L40" s="28">
        <v>6.0000000000000001E-3</v>
      </c>
      <c r="M40" s="28"/>
      <c r="N40" s="28"/>
      <c r="O40" s="28"/>
      <c r="P40" s="28"/>
      <c r="Q40" s="77"/>
      <c r="R40" s="77"/>
      <c r="S40" s="77"/>
      <c r="T40" s="77"/>
      <c r="U40" s="78" t="s">
        <v>57</v>
      </c>
      <c r="V40" s="78"/>
      <c r="W40" s="104">
        <f>4*Belarus</f>
        <v>0.14304</v>
      </c>
      <c r="X40" s="105"/>
      <c r="Y40" s="80"/>
    </row>
    <row r="41" spans="1:25" ht="16.5" customHeight="1" x14ac:dyDescent="0.35">
      <c r="A41" s="56"/>
      <c r="B41" s="76" t="s">
        <v>64</v>
      </c>
      <c r="C41" s="76"/>
      <c r="D41" s="76"/>
      <c r="E41" s="77"/>
      <c r="F41" s="77"/>
      <c r="G41" s="77"/>
      <c r="H41" s="77"/>
      <c r="I41" s="77"/>
      <c r="J41" s="77"/>
      <c r="K41" s="77"/>
      <c r="L41" s="28"/>
      <c r="M41" s="28"/>
      <c r="N41" s="28"/>
      <c r="O41" s="28"/>
      <c r="P41" s="28"/>
      <c r="Q41" s="77"/>
      <c r="R41" s="77"/>
      <c r="S41" s="77"/>
      <c r="T41" s="77"/>
      <c r="U41" s="78"/>
      <c r="V41" s="78"/>
      <c r="W41" s="104">
        <f>4*Belarus</f>
        <v>0.14304</v>
      </c>
      <c r="X41" s="105"/>
      <c r="Y41" s="80"/>
    </row>
    <row r="42" spans="1:25" x14ac:dyDescent="0.35">
      <c r="A42" s="134" t="s">
        <v>65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6"/>
    </row>
    <row r="43" spans="1:25" x14ac:dyDescent="0.35">
      <c r="A43" s="134" t="s">
        <v>66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6"/>
    </row>
    <row r="44" spans="1:25" x14ac:dyDescent="0.35">
      <c r="A44" s="137" t="s">
        <v>67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9"/>
    </row>
    <row r="45" spans="1:25" ht="17.25" customHeight="1" x14ac:dyDescent="0.35">
      <c r="A45" s="140" t="s">
        <v>68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x14ac:dyDescent="0.35">
      <c r="A46" s="14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52" customFormat="1" hidden="1" x14ac:dyDescent="0.35">
      <c r="A49" s="146" t="s">
        <v>69</v>
      </c>
      <c r="B49" s="147"/>
      <c r="C49" s="148">
        <v>0.05</v>
      </c>
      <c r="D49" s="146" t="s">
        <v>70</v>
      </c>
      <c r="E49" s="147"/>
      <c r="F49" s="149">
        <v>0.05</v>
      </c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</row>
    <row r="50" spans="1:25" s="152" customFormat="1" hidden="1" x14ac:dyDescent="0.35">
      <c r="A50" s="153"/>
      <c r="B50" s="154"/>
      <c r="C50" s="155"/>
      <c r="D50" s="153"/>
      <c r="E50" s="154"/>
      <c r="F50" s="156"/>
      <c r="G50" s="157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</row>
    <row r="51" spans="1:25" hidden="1" x14ac:dyDescent="0.35"/>
    <row r="52" spans="1:25" hidden="1" x14ac:dyDescent="0.35">
      <c r="A52" s="142" t="s">
        <v>71</v>
      </c>
    </row>
    <row r="95" spans="1:10" ht="60" customHeight="1" x14ac:dyDescent="0.35">
      <c r="A95" s="143"/>
      <c r="B95" s="144"/>
      <c r="C95" s="145"/>
      <c r="D95" s="145"/>
      <c r="E95" s="145"/>
      <c r="F95" s="145"/>
      <c r="G95" s="145"/>
      <c r="H95" s="145"/>
      <c r="I95" s="145"/>
      <c r="J95" s="145"/>
    </row>
  </sheetData>
  <sheetProtection selectLockedCells="1" selectUnlockedCells="1"/>
  <mergeCells count="200">
    <mergeCell ref="B95:J95"/>
    <mergeCell ref="F49:G50"/>
    <mergeCell ref="D49:E50"/>
    <mergeCell ref="C49:C50"/>
    <mergeCell ref="A49:B50"/>
    <mergeCell ref="A42:Y42"/>
    <mergeCell ref="A43:Y43"/>
    <mergeCell ref="A44:Y44"/>
    <mergeCell ref="A45:Y45"/>
    <mergeCell ref="A40:A41"/>
    <mergeCell ref="B40:D40"/>
    <mergeCell ref="H40:K41"/>
    <mergeCell ref="L40:P41"/>
    <mergeCell ref="U40:V41"/>
    <mergeCell ref="W40:X40"/>
    <mergeCell ref="B41:D41"/>
    <mergeCell ref="W41:X41"/>
    <mergeCell ref="W38:X38"/>
    <mergeCell ref="B39:D39"/>
    <mergeCell ref="H39:K39"/>
    <mergeCell ref="L39:P39"/>
    <mergeCell ref="U39:V39"/>
    <mergeCell ref="W39:X39"/>
    <mergeCell ref="B38:D38"/>
    <mergeCell ref="E38:G41"/>
    <mergeCell ref="H38:K38"/>
    <mergeCell ref="L38:P38"/>
    <mergeCell ref="Q38:T41"/>
    <mergeCell ref="U38:V38"/>
    <mergeCell ref="W36:X36"/>
    <mergeCell ref="B37:D37"/>
    <mergeCell ref="E37:G37"/>
    <mergeCell ref="H37:K37"/>
    <mergeCell ref="L37:P37"/>
    <mergeCell ref="Q37:T37"/>
    <mergeCell ref="U37:V37"/>
    <mergeCell ref="W37:X37"/>
    <mergeCell ref="B36:D36"/>
    <mergeCell ref="E36:G36"/>
    <mergeCell ref="H36:K36"/>
    <mergeCell ref="L36:P36"/>
    <mergeCell ref="Q36:T36"/>
    <mergeCell ref="U36:V36"/>
    <mergeCell ref="W33:X33"/>
    <mergeCell ref="Q34:T34"/>
    <mergeCell ref="W34:X34"/>
    <mergeCell ref="B35:D35"/>
    <mergeCell ref="E35:G35"/>
    <mergeCell ref="H35:K35"/>
    <mergeCell ref="L35:P35"/>
    <mergeCell ref="Q35:T35"/>
    <mergeCell ref="U35:V35"/>
    <mergeCell ref="W35:X35"/>
    <mergeCell ref="H32:K32"/>
    <mergeCell ref="L32:P32"/>
    <mergeCell ref="W32:X32"/>
    <mergeCell ref="A33:A34"/>
    <mergeCell ref="B33:D34"/>
    <mergeCell ref="E33:G34"/>
    <mergeCell ref="H33:K34"/>
    <mergeCell ref="L33:P34"/>
    <mergeCell ref="Q33:T33"/>
    <mergeCell ref="U33:V34"/>
    <mergeCell ref="W30:X30"/>
    <mergeCell ref="A31:A32"/>
    <mergeCell ref="B31:D32"/>
    <mergeCell ref="E31:G31"/>
    <mergeCell ref="H31:K31"/>
    <mergeCell ref="L31:P31"/>
    <mergeCell ref="Q31:T32"/>
    <mergeCell ref="U31:V32"/>
    <mergeCell ref="W31:X31"/>
    <mergeCell ref="E32:G32"/>
    <mergeCell ref="B30:D30"/>
    <mergeCell ref="E30:G30"/>
    <mergeCell ref="H30:K30"/>
    <mergeCell ref="L30:P30"/>
    <mergeCell ref="Q30:T30"/>
    <mergeCell ref="U30:V30"/>
    <mergeCell ref="Y27:Y28"/>
    <mergeCell ref="B29:D29"/>
    <mergeCell ref="E29:G29"/>
    <mergeCell ref="H29:K29"/>
    <mergeCell ref="L29:P29"/>
    <mergeCell ref="Q29:T29"/>
    <mergeCell ref="U29:V29"/>
    <mergeCell ref="W29:X29"/>
    <mergeCell ref="W26:X26"/>
    <mergeCell ref="E27:G28"/>
    <mergeCell ref="H27:K28"/>
    <mergeCell ref="L27:P28"/>
    <mergeCell ref="Q27:T28"/>
    <mergeCell ref="U27:V28"/>
    <mergeCell ref="W27:X28"/>
    <mergeCell ref="U23:V26"/>
    <mergeCell ref="W23:X23"/>
    <mergeCell ref="Q24:T24"/>
    <mergeCell ref="W24:X24"/>
    <mergeCell ref="E25:G26"/>
    <mergeCell ref="H25:K26"/>
    <mergeCell ref="L25:P26"/>
    <mergeCell ref="Q25:T25"/>
    <mergeCell ref="W25:X25"/>
    <mergeCell ref="Q26:T26"/>
    <mergeCell ref="A23:A28"/>
    <mergeCell ref="B23:D28"/>
    <mergeCell ref="E23:G24"/>
    <mergeCell ref="H23:K24"/>
    <mergeCell ref="L23:P24"/>
    <mergeCell ref="Q23:T23"/>
    <mergeCell ref="U20:V22"/>
    <mergeCell ref="W20:X20"/>
    <mergeCell ref="H21:K21"/>
    <mergeCell ref="L21:P21"/>
    <mergeCell ref="Q21:T21"/>
    <mergeCell ref="W21:X21"/>
    <mergeCell ref="H22:K22"/>
    <mergeCell ref="L22:P22"/>
    <mergeCell ref="Q22:T22"/>
    <mergeCell ref="W22:X22"/>
    <mergeCell ref="A20:A22"/>
    <mergeCell ref="B20:D22"/>
    <mergeCell ref="E20:G21"/>
    <mergeCell ref="H20:K20"/>
    <mergeCell ref="L20:P20"/>
    <mergeCell ref="Q20:T20"/>
    <mergeCell ref="E22:G22"/>
    <mergeCell ref="U18:V19"/>
    <mergeCell ref="W18:X18"/>
    <mergeCell ref="E19:G19"/>
    <mergeCell ref="H19:K19"/>
    <mergeCell ref="L19:P19"/>
    <mergeCell ref="W19:X19"/>
    <mergeCell ref="A18:A19"/>
    <mergeCell ref="B18:D19"/>
    <mergeCell ref="E18:G18"/>
    <mergeCell ref="H18:K18"/>
    <mergeCell ref="L18:P18"/>
    <mergeCell ref="Q18:T19"/>
    <mergeCell ref="C14:C15"/>
    <mergeCell ref="H14:K15"/>
    <mergeCell ref="L14:O15"/>
    <mergeCell ref="A16:Y16"/>
    <mergeCell ref="B17:D17"/>
    <mergeCell ref="E17:G17"/>
    <mergeCell ref="H17:K17"/>
    <mergeCell ref="L17:P17"/>
    <mergeCell ref="Q17:T17"/>
    <mergeCell ref="U17:V17"/>
    <mergeCell ref="A10:G11"/>
    <mergeCell ref="H10:O10"/>
    <mergeCell ref="H11:K11"/>
    <mergeCell ref="L11:O11"/>
    <mergeCell ref="A12:A15"/>
    <mergeCell ref="B12:B15"/>
    <mergeCell ref="C12:C13"/>
    <mergeCell ref="D12:G15"/>
    <mergeCell ref="H12:K13"/>
    <mergeCell ref="L12:O13"/>
    <mergeCell ref="Q9:Q14"/>
    <mergeCell ref="R9:R14"/>
    <mergeCell ref="S9:S11"/>
    <mergeCell ref="T9:W14"/>
    <mergeCell ref="X9:X11"/>
    <mergeCell ref="Y9:Y11"/>
    <mergeCell ref="S12:S14"/>
    <mergeCell ref="X12:X14"/>
    <mergeCell ref="Y12:Y14"/>
    <mergeCell ref="Q6:W8"/>
    <mergeCell ref="X6:Y6"/>
    <mergeCell ref="H7:O7"/>
    <mergeCell ref="X7:Y7"/>
    <mergeCell ref="H8:I8"/>
    <mergeCell ref="J8:K8"/>
    <mergeCell ref="L8:M8"/>
    <mergeCell ref="N8:O8"/>
    <mergeCell ref="A6:A9"/>
    <mergeCell ref="B6:B9"/>
    <mergeCell ref="C6:C9"/>
    <mergeCell ref="D6:G9"/>
    <mergeCell ref="H6:K6"/>
    <mergeCell ref="L6:O6"/>
    <mergeCell ref="H9:I9"/>
    <mergeCell ref="J9:K9"/>
    <mergeCell ref="L9:M9"/>
    <mergeCell ref="N9:O9"/>
    <mergeCell ref="R4:R5"/>
    <mergeCell ref="S4:S5"/>
    <mergeCell ref="T4:W5"/>
    <mergeCell ref="X4:Y4"/>
    <mergeCell ref="H5:O5"/>
    <mergeCell ref="X5:Y5"/>
    <mergeCell ref="A1:D1"/>
    <mergeCell ref="A2:V2"/>
    <mergeCell ref="A4:A5"/>
    <mergeCell ref="B4:B5"/>
    <mergeCell ref="C4:C5"/>
    <mergeCell ref="D4:G5"/>
    <mergeCell ref="H4:O4"/>
    <mergeCell ref="Q4:Q5"/>
  </mergeCells>
  <printOptions horizontalCentered="1"/>
  <pageMargins left="0" right="0" top="0.47244094488188981" bottom="0" header="0" footer="0"/>
  <pageSetup paperSize="9" scale="52" firstPageNumber="0" orientation="landscape" horizontalDpi="300" verticalDpi="300" r:id="rId1"/>
  <headerFooter scaleWithDoc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5_5_Модульные ограждения GL</vt:lpstr>
      <vt:lpstr>Лист1</vt:lpstr>
      <vt:lpstr>'5_5_Модульные ограждения GL'!Область_печати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svetka</dc:creator>
  <cp:lastModifiedBy>svetka</cp:lastModifiedBy>
  <dcterms:created xsi:type="dcterms:W3CDTF">2015-06-05T18:19:34Z</dcterms:created>
  <dcterms:modified xsi:type="dcterms:W3CDTF">2020-07-13T10:26:37Z</dcterms:modified>
</cp:coreProperties>
</file>